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8神栖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<sst xmlns="http://schemas.openxmlformats.org/spreadsheetml/2006/main" count="1150" uniqueCount="563">
  <si>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</si>
  <si>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</si>
  <si>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</si>
  <si>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</si>
  <si>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神栖市国民健康保険特別会計</t>
  </si>
  <si>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</si>
  <si>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</si>
  <si>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</si>
  <si>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</si>
  <si>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</si>
  <si>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</si>
  <si>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</si>
  <si>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</si>
  <si>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</si>
  <si>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</si>
  <si>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</si>
  <si>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</si>
  <si>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</si>
  <si>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</si>
  <si>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</si>
  <si>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</si>
  <si>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</si>
  <si>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</si>
  <si>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</si>
  <si>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</si>
  <si>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</si>
  <si>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</si>
  <si>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</si>
  <si>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神栖市水道事業会計</t>
  </si>
  <si>
    <t>元利償還金等(A)</t>
  </si>
  <si>
    <t>a</t>
  </si>
  <si>
    <t>減債基金積立不足算定額</t>
  </si>
  <si>
    <t>実質公債費比率
（(Ａ)－((Ｂ)＋(Ｄ))）／（(Ｃ)－(Ｄ)）×１００</t>
    <rPh sb="0" eb="2">
      <t>ジッシツ</t>
    </rPh>
    <rPh sb="2" eb="4">
      <t>コウサイ</t>
    </rPh>
    <rPh sb="4" eb="5">
      <t>ヒ</t>
    </rPh>
    <rPh sb="5" eb="7">
      <t>ヒリツ</t>
    </rPh>
    <phoneticPr fontId="6"/>
  </si>
  <si>
    <t>鹿島地方事務組合(一般会計)</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</si>
  <si>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</si>
  <si>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</si>
  <si>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</si>
  <si>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</si>
  <si>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</si>
  <si>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</si>
  <si>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</si>
  <si>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</si>
  <si>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</si>
  <si>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</si>
  <si>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</si>
  <si>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</si>
  <si>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</si>
  <si>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</si>
  <si>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</si>
  <si>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</si>
  <si>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</si>
  <si>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</si>
  <si>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</si>
  <si>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</si>
  <si>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</si>
  <si>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</si>
  <si>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</si>
  <si>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</si>
  <si>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</si>
  <si>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</si>
  <si>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</si>
  <si>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</si>
  <si>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</si>
  <si>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</si>
  <si>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</si>
  <si>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</si>
  <si>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</si>
  <si>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</si>
  <si>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</si>
  <si>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</si>
  <si>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</si>
  <si>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</si>
  <si>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</si>
  <si>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</si>
  <si>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</si>
  <si>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</si>
  <si>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</si>
  <si>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</si>
  <si>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</si>
  <si>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</si>
  <si>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</si>
  <si>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</si>
  <si>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</si>
  <si>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</si>
  <si>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</si>
  <si>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r>
      <t>　実質公債費比率は，平成29年度までの減少傾向から一転，平成30年度はPFI事業（かみす防災アリーナ）に係る債務負担行為に対する一般財源の負担が一時的に増加したため増加したが，令和元年度は前年度比0.3ポイント減の5.5％となり，類似団体との比較では1.5ポイント低い状況にある。また，将来負担比率は，</t>
    </r>
    <r>
      <rPr>
        <sz val="11"/>
        <rFont val="ＭＳ Ｐゴシック"/>
        <family val="3"/>
        <charset val="128"/>
      </rPr>
      <t>公共施設整備基金等の取崩しによる充当可能基金の減や，普通交付税における合併算定替による縮減額の増などにより，令和元年度は前年度比4.6ポイント増の26.6％となったが，類似団体との比較では13.8ポイント低い状況であり，依然として低水準を維持している。
　今後も将来負担が急激に増加することのないよう慎重な検討を行い，充当可能財源の確保，事業実施の効率化を図り，財政の健全性を維持す</t>
    </r>
    <r>
      <rPr>
        <sz val="11"/>
        <color indexed="8"/>
        <rFont val="ＭＳ Ｐゴシック"/>
        <family val="3"/>
        <charset val="128"/>
      </rPr>
      <t>るよう努める。</t>
    </r>
    <rPh sb="10" eb="12">
      <t>ヘイセイ</t>
    </rPh>
    <rPh sb="14" eb="16">
      <t>ネンド</t>
    </rPh>
    <rPh sb="19" eb="21">
      <t>ゲンショウ</t>
    </rPh>
    <rPh sb="21" eb="23">
      <t>ケイコウ</t>
    </rPh>
    <rPh sb="25" eb="27">
      <t>イッテン</t>
    </rPh>
    <rPh sb="28" eb="30">
      <t>ヘイセイ</t>
    </rPh>
    <rPh sb="32" eb="34">
      <t>ネンド</t>
    </rPh>
    <rPh sb="82" eb="84">
      <t>ゾウカ</t>
    </rPh>
    <rPh sb="88" eb="90">
      <t>レイワ</t>
    </rPh>
    <rPh sb="90" eb="91">
      <t>ガン</t>
    </rPh>
    <rPh sb="105" eb="106">
      <t>ゲン</t>
    </rPh>
    <rPh sb="134" eb="136">
      <t>ジョウキョウ</t>
    </rPh>
    <rPh sb="255" eb="257">
      <t>ジョウキョウ</t>
    </rPh>
    <phoneticPr fontId="6"/>
  </si>
  <si>
    <t>鹿島地方事務組合(環境事業特別会計)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</si>
  <si>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</si>
  <si>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</si>
  <si>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</si>
  <si>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</si>
  <si>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</si>
  <si>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</si>
  <si>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</si>
  <si>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</si>
  <si>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</si>
  <si>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</si>
  <si>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</si>
  <si>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</si>
  <si>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</si>
  <si>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</si>
  <si>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</si>
  <si>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</si>
  <si>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</si>
  <si>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</si>
  <si>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</si>
  <si>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</si>
  <si>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</si>
  <si>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</si>
  <si>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</si>
  <si>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</si>
  <si>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</si>
  <si>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</si>
  <si>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</si>
  <si>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</si>
  <si>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</si>
  <si>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</si>
  <si>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</si>
  <si>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</si>
  <si>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</si>
  <si>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</si>
  <si>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</si>
  <si>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</si>
  <si>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</si>
  <si>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</si>
  <si>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</si>
  <si>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</si>
  <si>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</si>
  <si>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</si>
  <si>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</si>
  <si>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</si>
  <si>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</si>
  <si>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</si>
  <si>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</si>
  <si>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</si>
  <si>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茨城租税債権管理機構（一般会計）</t>
    <rPh sb="4" eb="6">
      <t>サイケン</t>
    </rPh>
    <rPh sb="6" eb="8">
      <t>カンリ</t>
    </rPh>
    <rPh sb="8" eb="10">
      <t>キコウ</t>
    </rPh>
    <phoneticPr fontId="6"/>
  </si>
  <si>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</si>
  <si>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</si>
  <si>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</si>
  <si>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</si>
  <si>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</si>
  <si>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</si>
  <si>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</si>
  <si>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</si>
  <si>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</si>
  <si>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茨城県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</si>
  <si>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</si>
  <si>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</si>
  <si>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</si>
  <si>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</si>
  <si>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</si>
  <si>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</si>
  <si>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</si>
  <si>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</si>
  <si>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</si>
  <si>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</si>
  <si>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</si>
  <si>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</si>
  <si>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</si>
  <si>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</si>
  <si>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</si>
  <si>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</si>
  <si>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</si>
  <si>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</si>
  <si>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</si>
  <si>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</si>
  <si>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</si>
  <si>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</si>
  <si>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</si>
  <si>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神栖市</t>
  </si>
  <si>
    <t>一般職員</t>
    <rPh sb="0" eb="2">
      <t>イッパン</t>
    </rPh>
    <rPh sb="2" eb="4">
      <t>ショクイン</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</si>
  <si>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</si>
  <si>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</si>
  <si>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</si>
  <si>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参考</t>
    <rPh sb="0" eb="2">
      <t>サンコウ</t>
    </rPh>
    <phoneticPr fontId="6"/>
  </si>
  <si>
    <t>○</t>
  </si>
  <si>
    <t>(　参考　）</t>
    <rPh sb="2" eb="4">
      <t>サンコウ</t>
    </rPh>
    <phoneticPr fontId="6"/>
  </si>
  <si>
    <t>会計名</t>
    <rPh sb="0" eb="2">
      <t>カイケイ</t>
    </rPh>
    <rPh sb="2" eb="3">
      <t>メイ</t>
    </rPh>
    <phoneticPr fontId="6"/>
  </si>
  <si>
    <t>(Ｅ)</t>
  </si>
  <si>
    <t>歳入歳出差引</t>
  </si>
  <si>
    <t>市場</t>
  </si>
  <si>
    <t>　　(※1)</t>
  </si>
  <si>
    <t>首都</t>
    <rPh sb="0" eb="2">
      <t>シュト</t>
    </rPh>
    <phoneticPr fontId="6"/>
  </si>
  <si>
    <t>翌年度に繰越すべき財源</t>
  </si>
  <si>
    <t>標準財政規模</t>
    <rPh sb="0" eb="2">
      <t>ヒョウジュン</t>
    </rPh>
    <rPh sb="2" eb="4">
      <t>ザイセイ</t>
    </rPh>
    <rPh sb="4" eb="6">
      <t>キボ</t>
    </rPh>
    <phoneticPr fontId="6"/>
  </si>
  <si>
    <t>神栖市介護保険特別会計</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</si>
  <si>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</si>
  <si>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</si>
  <si>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</si>
  <si>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</si>
  <si>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 3.02</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</si>
  <si>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</si>
  <si>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</si>
  <si>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</si>
  <si>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</si>
  <si>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</si>
  <si>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</si>
  <si>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</si>
  <si>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</si>
  <si>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</si>
  <si>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</si>
  <si>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</si>
  <si>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</si>
  <si>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</si>
  <si>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</si>
  <si>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</si>
  <si>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</si>
  <si>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歳出の状況（単位 千円・％）</t>
  </si>
  <si>
    <t>上水道</t>
  </si>
  <si>
    <t>実質赤字比率</t>
    <rPh sb="0" eb="2">
      <t>ジッシツ</t>
    </rPh>
    <rPh sb="2" eb="4">
      <t>アカジ</t>
    </rPh>
    <rPh sb="4" eb="6">
      <t>ヒリツ</t>
    </rPh>
    <phoneticPr fontId="38"/>
  </si>
  <si>
    <t>-0.3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</si>
  <si>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</si>
  <si>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</si>
  <si>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</si>
  <si>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</si>
  <si>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</si>
  <si>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</si>
  <si>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</si>
  <si>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</si>
  <si>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</si>
  <si>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</si>
  <si>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</si>
  <si>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</si>
  <si>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</si>
  <si>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</si>
  <si>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</si>
  <si>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</si>
  <si>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</si>
  <si>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</si>
  <si>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</si>
  <si>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</si>
  <si>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</si>
  <si>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</si>
  <si>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</si>
  <si>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</si>
  <si>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</si>
  <si>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 0.67</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</si>
  <si>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</si>
  <si>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</si>
  <si>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</si>
  <si>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</si>
  <si>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</si>
  <si>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</si>
  <si>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</si>
  <si>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</si>
  <si>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0.1</t>
  </si>
  <si>
    <t>0.0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</si>
  <si>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</si>
  <si>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</si>
  <si>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</si>
  <si>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</si>
  <si>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</si>
  <si>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茨城県神栖市</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</si>
  <si>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</si>
  <si>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</si>
  <si>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</si>
  <si>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</si>
  <si>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鹿島港湾運送</t>
    <rPh sb="0" eb="2">
      <t>カシマ</t>
    </rPh>
    <rPh sb="2" eb="4">
      <t>コウワン</t>
    </rPh>
    <rPh sb="4" eb="6">
      <t>ウンソウ</t>
    </rPh>
    <phoneticPr fontId="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</si>
  <si>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</si>
  <si>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</si>
  <si>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</si>
  <si>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</si>
  <si>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</si>
  <si>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</si>
  <si>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</si>
  <si>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</si>
  <si>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</si>
  <si>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</si>
  <si>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</si>
  <si>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</si>
  <si>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</si>
  <si>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</si>
  <si>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</si>
  <si>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</si>
  <si>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</si>
  <si>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</si>
  <si>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</si>
  <si>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</si>
  <si>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神栖市後期高齢者医療特別会計</t>
  </si>
  <si>
    <t>　うち技能労務職員</t>
    <rPh sb="3" eb="5">
      <t>ギノウ</t>
    </rPh>
    <rPh sb="5" eb="7">
      <t>ロウム</t>
    </rPh>
    <rPh sb="7" eb="9">
      <t>ショクイン</t>
    </rPh>
    <phoneticPr fontId="6"/>
  </si>
  <si>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</si>
  <si>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</si>
  <si>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</si>
  <si>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</si>
  <si>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</si>
  <si>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</si>
  <si>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</si>
  <si>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</si>
  <si>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</si>
  <si>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</si>
  <si>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</si>
  <si>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</si>
  <si>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</si>
  <si>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</si>
  <si>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</si>
  <si>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</si>
  <si>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</si>
  <si>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</si>
  <si>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</si>
  <si>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</si>
  <si>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</si>
  <si>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</si>
  <si>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</si>
  <si>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</si>
  <si>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</si>
  <si>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</si>
  <si>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</si>
  <si>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</si>
  <si>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</si>
  <si>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</si>
  <si>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</si>
  <si>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</si>
  <si>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</si>
  <si>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</si>
  <si>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</si>
  <si>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</si>
  <si>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</si>
  <si>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</si>
  <si>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</si>
  <si>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</si>
  <si>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</si>
  <si>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</si>
  <si>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</si>
  <si>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</si>
  <si>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</si>
  <si>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</si>
  <si>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</si>
  <si>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</si>
  <si>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</si>
  <si>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</si>
  <si>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</si>
  <si>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</si>
  <si>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</si>
  <si>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</si>
  <si>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</si>
  <si>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</si>
  <si>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</si>
  <si>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</si>
  <si>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</si>
  <si>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</si>
  <si>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</si>
  <si>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</si>
  <si>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</si>
  <si>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</si>
  <si>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</si>
  <si>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</si>
  <si>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</si>
  <si>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</si>
  <si>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</si>
  <si>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</si>
  <si>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</si>
  <si>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</si>
  <si>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</si>
  <si>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</si>
  <si>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</si>
  <si>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</si>
  <si>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</si>
  <si>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</si>
  <si>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</si>
  <si>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</si>
  <si>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</si>
  <si>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</si>
  <si>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 2.25</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</si>
  <si>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</si>
  <si>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</si>
  <si>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</si>
  <si>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</si>
  <si>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</si>
  <si>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</si>
  <si>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</si>
  <si>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</si>
  <si>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</si>
  <si>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</si>
  <si>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</si>
  <si>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</si>
  <si>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</si>
  <si>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</si>
  <si>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</si>
  <si>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</si>
  <si>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</si>
  <si>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</si>
  <si>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</si>
  <si>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</si>
  <si>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</si>
  <si>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</si>
  <si>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</si>
  <si>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</si>
  <si>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</si>
  <si>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</si>
  <si>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</si>
  <si>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</si>
  <si>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</si>
  <si>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</si>
  <si>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</si>
  <si>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</si>
  <si>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</si>
  <si>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</si>
  <si>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</si>
  <si>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</si>
  <si>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</si>
  <si>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</si>
  <si>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</si>
  <si>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</si>
  <si>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</si>
  <si>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</si>
  <si>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</si>
  <si>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</si>
  <si>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</si>
  <si>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</si>
  <si>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</si>
  <si>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</si>
  <si>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</si>
  <si>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</si>
  <si>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</si>
  <si>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</si>
  <si>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</si>
  <si>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</si>
  <si>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</si>
  <si>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</si>
  <si>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</si>
  <si>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</si>
  <si>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</si>
  <si>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</si>
  <si>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</si>
  <si>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</si>
  <si>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</si>
  <si>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</si>
  <si>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</si>
  <si>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</si>
  <si>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</si>
  <si>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</si>
  <si>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</si>
  <si>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</si>
  <si>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</si>
  <si>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</si>
  <si>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</si>
  <si>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</si>
  <si>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</si>
  <si>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</si>
  <si>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</si>
  <si>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</si>
  <si>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</si>
  <si>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</si>
  <si>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</si>
  <si>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</si>
  <si>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</si>
  <si>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</si>
  <si>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</si>
  <si>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</si>
  <si>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</si>
  <si>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</si>
  <si>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</si>
  <si>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</si>
  <si>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</si>
  <si>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</si>
  <si>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</si>
  <si>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</si>
  <si>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</si>
  <si>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</si>
  <si>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</si>
  <si>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</si>
  <si>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</si>
  <si>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</si>
  <si>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</si>
  <si>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</si>
  <si>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</si>
  <si>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</si>
  <si>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</si>
  <si>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</si>
  <si>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　※地方公共団体財政健全化法に基づき将来負担比率の算定対象となっている法人については、○印を付与している。</t>
  </si>
  <si>
    <t>神栖市公共下水道事業特別会計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</si>
  <si>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</si>
  <si>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</si>
  <si>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</si>
  <si>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</si>
  <si>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</si>
  <si>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</si>
  <si>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</si>
  <si>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</si>
  <si>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</si>
  <si>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</si>
  <si>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</si>
  <si>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</si>
  <si>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</si>
  <si>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</si>
  <si>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</si>
  <si>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</si>
  <si>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</si>
  <si>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</si>
  <si>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</si>
  <si>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</si>
  <si>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</si>
  <si>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</si>
  <si>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</si>
  <si>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</si>
  <si>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</si>
  <si>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</si>
  <si>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</si>
  <si>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</si>
  <si>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</si>
  <si>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</si>
  <si>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</si>
  <si>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</si>
  <si>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</si>
  <si>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</si>
  <si>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</si>
  <si>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</si>
  <si>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</si>
  <si>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</si>
  <si>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</si>
  <si>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</si>
  <si>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</si>
  <si>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</si>
  <si>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</si>
  <si>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</si>
  <si>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</si>
  <si>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</si>
  <si>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</si>
  <si>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</si>
  <si>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</si>
  <si>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</si>
  <si>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</si>
  <si>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</si>
  <si>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</si>
  <si>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</si>
  <si>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</si>
  <si>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</si>
  <si>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</si>
  <si>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</si>
  <si>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</si>
  <si>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</si>
  <si>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</si>
  <si>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</si>
  <si>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</si>
  <si>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</si>
  <si>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</si>
  <si>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</si>
  <si>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1.49</t>
  </si>
  <si>
    <t>その他会計（赤字）</t>
  </si>
  <si>
    <t>（百万円）</t>
  </si>
  <si>
    <t>H27末</t>
  </si>
  <si>
    <t>H26末</t>
  </si>
  <si>
    <t>H28末</t>
  </si>
  <si>
    <t>H29末</t>
  </si>
  <si>
    <t>H30末</t>
  </si>
  <si>
    <t>鹿島地方事務組合(市場事業特別会計)</t>
  </si>
  <si>
    <t>鹿島地方事務組合(消防事業特別会計)</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</si>
  <si>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</si>
  <si>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</si>
  <si>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鹿行広域事務組合（一般会計）</t>
    <rPh sb="0" eb="2">
      <t>ロッコウ</t>
    </rPh>
    <rPh sb="2" eb="4">
      <t>コウイキ</t>
    </rPh>
    <rPh sb="4" eb="6">
      <t>ジム</t>
    </rPh>
    <rPh sb="6" eb="8">
      <t>クミアイ</t>
    </rPh>
    <rPh sb="9" eb="11">
      <t>イッパン</t>
    </rPh>
    <rPh sb="11" eb="13">
      <t>カイケイ</t>
    </rPh>
    <phoneticPr fontId="6"/>
  </si>
  <si>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6"/>
  </si>
  <si>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6"/>
  </si>
  <si>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6"/>
  </si>
  <si>
    <t>協働のまちづくり推進基金</t>
  </si>
  <si>
    <t>用排水施設維持管理基金</t>
  </si>
  <si>
    <t>学校教育施設建設基金</t>
  </si>
  <si>
    <t>神栖市文化・スポーツ振興公社</t>
    <rPh sb="0" eb="3">
      <t>カミスシ</t>
    </rPh>
    <rPh sb="3" eb="5">
      <t>ブンカ</t>
    </rPh>
    <rPh sb="10" eb="12">
      <t>シンコウ</t>
    </rPh>
    <rPh sb="12" eb="14">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</si>
  <si>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</si>
  <si>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</si>
  <si>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</si>
  <si>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</si>
  <si>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</si>
  <si>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将来負担比率は，公共施設整備基金等の取崩しによる充当可能基金の減や，普通交付税における合併算定替による縮減額の増</t>
    </r>
    <r>
      <rPr>
        <sz val="11"/>
        <color indexed="8"/>
        <rFont val="ＭＳ Ｐゴシック"/>
        <family val="3"/>
        <charset val="128"/>
      </rPr>
      <t xml:space="preserve">などにより，令和元年度は前年度比4.6ポイント増の26.6％となったが，類似団体との比較では13.8ポイント低い状況である。また，有形固定資産減価償却率は，前年度比0.9ポイントの増となったものの，類似団体との比較では3.0ポイント低い状況である。
　将来的に老朽化に伴う施設更新等を同時期に大量に迎え，有形固定資産減価償却率の上昇が懸念されるため，今後も各指標の動向を注視しながら施設更新等を行い，財源確保を含めた計画的な取り組みが必要である。
</t>
    </r>
    <rPh sb="63" eb="65">
      <t>レイワ</t>
    </rPh>
    <rPh sb="65" eb="66">
      <t>モト</t>
    </rPh>
    <rPh sb="113" eb="115">
      <t>ジョウキョウ</t>
    </rPh>
    <rPh sb="135" eb="139">
      <t>ゼンネンドヒ</t>
    </rPh>
    <rPh sb="147" eb="148">
      <t>ゾウ</t>
    </rPh>
    <rPh sb="175" eb="177">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</si>
</sst>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87120</c:v>
                </c:pt>
                <c:pt idx="1">
                  <c:v>89905</c:v>
                </c:pt>
                <c:pt idx="2">
                  <c:v>56690</c:v>
                </c:pt>
                <c:pt idx="3">
                  <c:v>87600</c:v>
                </c:pt>
                <c:pt idx="4">
                  <c:v>68132</c:v>
                </c:pt>
              </c:numCache>
            </c:numRef>
          </c:val>
          <c:smooth val="0"/>
        </c:ser>
        <c:dLbls>
          <c:showLegendKey val="0"/>
          <c:showVal val="0"/>
          <c:showCatName val="0"/>
          <c:showSerName val="0"/>
          <c:showPercent val="0"/>
          <c:showBubbleSize val="0"/>
        </c:dLbls>
        <c:marker val="1"/>
        <c:smooth val="0"/>
        <c:axId val="373649520"/>
        <c:axId val="373649904"/>
      </c:lineChart>
      <c:catAx>
        <c:axId val="37364952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73649904"/>
        <c:crosses val="autoZero"/>
        <c:auto val="1"/>
        <c:lblAlgn val="ctr"/>
        <c:lblOffset val="100"/>
        <c:tickLblSkip val="1"/>
        <c:noMultiLvlLbl val="0"/>
      </c:catAx>
      <c:valAx>
        <c:axId val="37364990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7364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H27</c:v>
                </c:pt>
                <c:pt idx="1">
                  <c:v>
H28</c:v>
                </c:pt>
                <c:pt idx="2">
                  <c:v>
H29</c:v>
                </c:pt>
                <c:pt idx="3">
                  <c:v>
H30</c:v>
                </c:pt>
                <c:pt idx="4">
                  <c:v>
R01</c:v>
                </c:pt>
              </c:strCache>
            </c:strRef>
          </c:cat>
          <c:val>
            <c:numRef>
              <c:f>データシート!$B$19:$F$19</c:f>
              <c:numCache>
                <c:formatCode>General</c:formatCode>
                <c:ptCount val="5"/>
                <c:pt idx="0">
                  <c:v>8.86</c:v>
                </c:pt>
                <c:pt idx="1">
                  <c:v>11.01</c:v>
                </c:pt>
                <c:pt idx="2">
                  <c:v>9.9700000000000006</c:v>
                </c:pt>
                <c:pt idx="3">
                  <c:v>11.04</c:v>
                </c:pt>
                <c:pt idx="4">
                  <c:v>10.93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H27</c:v>
                </c:pt>
                <c:pt idx="1">
                  <c:v>
H28</c:v>
                </c:pt>
                <c:pt idx="2">
                  <c:v>
H29</c:v>
                </c:pt>
                <c:pt idx="3">
                  <c:v>
H30</c:v>
                </c:pt>
                <c:pt idx="4">
                  <c:v>
R01</c:v>
                </c:pt>
              </c:strCache>
            </c:strRef>
          </c:cat>
          <c:val>
            <c:numRef>
              <c:f>データシート!$B$20:$F$20</c:f>
              <c:numCache>
                <c:formatCode>General</c:formatCode>
                <c:ptCount val="5"/>
                <c:pt idx="0">
                  <c:v>25.37</c:v>
                </c:pt>
                <c:pt idx="1">
                  <c:v>21.05</c:v>
                </c:pt>
                <c:pt idx="2">
                  <c:v>23.7</c:v>
                </c:pt>
                <c:pt idx="3">
                  <c:v>22.15</c:v>
                </c:pt>
                <c:pt idx="4">
                  <c:v>20.27</c:v>
                </c:pt>
              </c:numCache>
            </c:numRef>
          </c:val>
        </c:ser>
        <c:dLbls>
          <c:showLegendKey val="0"/>
          <c:showVal val="0"/>
          <c:showCatName val="0"/>
          <c:showSerName val="0"/>
          <c:showPercent val="0"/>
          <c:showBubbleSize val="0"/>
        </c:dLbls>
        <c:gapWidth val="250"/>
        <c:overlap val="100"/>
        <c:axId val="399619160"/>
        <c:axId val="399617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
H27</c:v>
                </c:pt>
                <c:pt idx="1">
                  <c:v>
H28</c:v>
                </c:pt>
                <c:pt idx="2">
                  <c:v>
H29</c:v>
                </c:pt>
                <c:pt idx="3">
                  <c:v>
H30</c:v>
                </c:pt>
                <c:pt idx="4">
                  <c:v>
R01</c:v>
                </c:pt>
              </c:strCache>
            </c:strRef>
          </c:cat>
          <c:val>
            <c:numRef>
              <c:f>データシート!$B$21:$F$21</c:f>
              <c:numCache>
                <c:formatCode>General</c:formatCode>
                <c:ptCount val="5"/>
                <c:pt idx="0">
                  <c:v>-3.02</c:v>
                </c:pt>
                <c:pt idx="1">
                  <c:v>-2.25</c:v>
                </c:pt>
                <c:pt idx="2">
                  <c:v>1.6</c:v>
                </c:pt>
                <c:pt idx="3">
                  <c:v>-0.67</c:v>
                </c:pt>
                <c:pt idx="4">
                  <c:v>-1.49</c:v>
                </c:pt>
              </c:numCache>
            </c:numRef>
          </c:val>
          <c:smooth val="0"/>
        </c:ser>
        <c:dLbls>
          <c:showLegendKey val="0"/>
          <c:showVal val="0"/>
          <c:showCatName val="0"/>
          <c:showSerName val="0"/>
          <c:showPercent val="0"/>
          <c:showBubbleSize val="0"/>
        </c:dLbls>
        <c:marker val="1"/>
        <c:smooth val="0"/>
        <c:axId val="399619160"/>
        <c:axId val="399617592"/>
      </c:lineChart>
      <c:catAx>
        <c:axId val="39961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99617592"/>
        <c:crosses val="autoZero"/>
        <c:auto val="1"/>
        <c:lblAlgn val="ctr"/>
        <c:lblOffset val="100"/>
        <c:tickLblSkip val="1"/>
        <c:noMultiLvlLbl val="0"/>
      </c:catAx>
      <c:valAx>
        <c:axId val="399617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996191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
#N/A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
#N/A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
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データシート!$B$31:$K$31</c:f>
              <c:numCache>
                <c:formatCode>General</c:formatCode>
                <c:ptCount val="10"/>
                <c:pt idx="0">
                  <c:v>0</c:v>
                </c:pt>
                <c:pt idx="1">
                  <c:v>0.04</c:v>
                </c:pt>
                <c:pt idx="2">
                  <c:v>0</c:v>
                </c:pt>
                <c:pt idx="3">
                  <c:v>0.06</c:v>
                </c:pt>
                <c:pt idx="4">
                  <c:v>0</c:v>
                </c:pt>
                <c:pt idx="5">
                  <c:v>0.03</c:v>
                </c:pt>
                <c:pt idx="6">
                  <c:v>0</c:v>
                </c:pt>
                <c:pt idx="7">
                  <c:v>0.02</c:v>
                </c:pt>
                <c:pt idx="8">
                  <c:v>0</c:v>
                </c:pt>
                <c:pt idx="9">
                  <c:v>0.01</c:v>
                </c:pt>
              </c:numCache>
            </c:numRef>
          </c:val>
        </c:ser>
        <c:ser>
          <c:idx val="5"/>
          <c:order val="5"/>
          <c:tx>
            <c:strRef>
              <c:f>データシート!$A$32</c:f>
              <c:strCache>
                <c:ptCount val="1"/>
                <c:pt idx="0">
                  <c:v>
神栖市介護保険特別会計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データシート!$B$32:$K$32</c:f>
              <c:numCache>
                <c:formatCode>General</c:formatCode>
                <c:ptCount val="10"/>
                <c:pt idx="0">
                  <c:v>0</c:v>
                </c:pt>
                <c:pt idx="1">
                  <c:v>0.63</c:v>
                </c:pt>
                <c:pt idx="2">
                  <c:v>0</c:v>
                </c:pt>
                <c:pt idx="3">
                  <c:v>0.55000000000000004</c:v>
                </c:pt>
                <c:pt idx="4">
                  <c:v>0</c:v>
                </c:pt>
                <c:pt idx="5">
                  <c:v>0.61</c:v>
                </c:pt>
                <c:pt idx="6">
                  <c:v>0</c:v>
                </c:pt>
                <c:pt idx="7">
                  <c:v>0.86</c:v>
                </c:pt>
                <c:pt idx="8">
                  <c:v>0</c:v>
                </c:pt>
                <c:pt idx="9">
                  <c:v>0.77</c:v>
                </c:pt>
              </c:numCache>
            </c:numRef>
          </c:val>
        </c:ser>
        <c:ser>
          <c:idx val="6"/>
          <c:order val="6"/>
          <c:tx>
            <c:strRef>
              <c:f>データシート!$A$33</c:f>
              <c:strCache>
                <c:ptCount val="1"/>
                <c:pt idx="0">
                  <c:v>
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データシート!$B$33:$K$33</c:f>
              <c:numCache>
                <c:formatCode>General</c:formatCode>
                <c:ptCount val="10"/>
                <c:pt idx="0">
                  <c:v>0</c:v>
                </c:pt>
                <c:pt idx="1">
                  <c:v>0.56999999999999995</c:v>
                </c:pt>
                <c:pt idx="2">
                  <c:v>0</c:v>
                </c:pt>
                <c:pt idx="3">
                  <c:v>0.71</c:v>
                </c:pt>
                <c:pt idx="4">
                  <c:v>0</c:v>
                </c:pt>
                <c:pt idx="5">
                  <c:v>0.36</c:v>
                </c:pt>
                <c:pt idx="6">
                  <c:v>0</c:v>
                </c:pt>
                <c:pt idx="7">
                  <c:v>0.63</c:v>
                </c:pt>
                <c:pt idx="8">
                  <c:v>0</c:v>
                </c:pt>
                <c:pt idx="9">
                  <c:v>0.88</c:v>
                </c:pt>
              </c:numCache>
            </c:numRef>
          </c:val>
        </c:ser>
        <c:ser>
          <c:idx val="7"/>
          <c:order val="7"/>
          <c:tx>
            <c:strRef>
              <c:f>データシート!$A$34</c:f>
              <c:strCache>
                <c:ptCount val="1"/>
                <c:pt idx="0">
                  <c:v>
神栖市国民健康保険特別会計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データシート!$B$34:$K$34</c:f>
              <c:numCache>
                <c:formatCode>General</c:formatCode>
                <c:ptCount val="10"/>
                <c:pt idx="0">
                  <c:v>0</c:v>
                </c:pt>
                <c:pt idx="1">
                  <c:v>0.5</c:v>
                </c:pt>
                <c:pt idx="2">
                  <c:v>0</c:v>
                </c:pt>
                <c:pt idx="3">
                  <c:v>2.17</c:v>
                </c:pt>
                <c:pt idx="4">
                  <c:v>0</c:v>
                </c:pt>
                <c:pt idx="5">
                  <c:v>1.1499999999999999</c:v>
                </c:pt>
                <c:pt idx="6">
                  <c:v>0</c:v>
                </c:pt>
                <c:pt idx="7">
                  <c:v>0.44</c:v>
                </c:pt>
                <c:pt idx="8">
                  <c:v>0</c:v>
                </c:pt>
                <c:pt idx="9">
                  <c:v>0.89</c:v>
                </c:pt>
              </c:numCache>
            </c:numRef>
          </c:val>
        </c:ser>
        <c:ser>
          <c:idx val="8"/>
          <c:order val="8"/>
          <c:tx>
            <c:strRef>
              <c:f>データシート!$A$35</c:f>
              <c:strCache>
                <c:ptCount val="1"/>
                <c:pt idx="0">
                  <c:v>
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データシート!$B$35:$K$35</c:f>
              <c:numCache>
                <c:formatCode>General</c:formatCode>
                <c:ptCount val="10"/>
                <c:pt idx="0">
                  <c:v>0</c:v>
                </c:pt>
                <c:pt idx="1">
                  <c:v>6</c:v>
                </c:pt>
                <c:pt idx="2">
                  <c:v>0</c:v>
                </c:pt>
                <c:pt idx="3">
                  <c:v>7.07</c:v>
                </c:pt>
                <c:pt idx="4">
                  <c:v>0</c:v>
                </c:pt>
                <c:pt idx="5">
                  <c:v>7.33</c:v>
                </c:pt>
                <c:pt idx="6">
                  <c:v>0</c:v>
                </c:pt>
                <c:pt idx="7">
                  <c:v>8.9499999999999993</c:v>
                </c:pt>
                <c:pt idx="8">
                  <c:v>0</c:v>
                </c:pt>
                <c:pt idx="9">
                  <c:v>9.8800000000000008</c:v>
                </c:pt>
              </c:numCache>
            </c:numRef>
          </c:val>
        </c:ser>
        <c:ser>
          <c:idx val="9"/>
          <c:order val="9"/>
          <c:tx>
            <c:strRef>
              <c:f>データシート!$A$36</c:f>
              <c:strCache>
                <c:ptCount val="1"/>
                <c:pt idx="0">
                  <c:v>
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H27</c:v>
                  </c:pt>
                  <c:pt idx="2">
                    <c:v>
H28</c:v>
                  </c:pt>
                  <c:pt idx="4">
                    <c:v>
H29</c:v>
                  </c:pt>
                  <c:pt idx="6">
                    <c:v>
H30</c:v>
                  </c:pt>
                  <c:pt idx="8">
                    <c:v>
R01</c:v>
                  </c:pt>
                </c:lvl>
              </c:multiLvlStrCache>
            </c:multiLvlStrRef>
          </c:cat>
          <c:val>
            <c:numRef>
              <c:f>データシート!$B$36:$K$36</c:f>
              <c:numCache>
                <c:formatCode>General</c:formatCode>
                <c:ptCount val="10"/>
                <c:pt idx="0">
                  <c:v>0</c:v>
                </c:pt>
                <c:pt idx="1">
                  <c:v>8.86</c:v>
                </c:pt>
                <c:pt idx="2">
                  <c:v>0</c:v>
                </c:pt>
                <c:pt idx="3">
                  <c:v>11.01</c:v>
                </c:pt>
                <c:pt idx="4">
                  <c:v>0</c:v>
                </c:pt>
                <c:pt idx="5">
                  <c:v>9.9700000000000006</c:v>
                </c:pt>
                <c:pt idx="6">
                  <c:v>0</c:v>
                </c:pt>
                <c:pt idx="7">
                  <c:v>11.03</c:v>
                </c:pt>
                <c:pt idx="8">
                  <c:v>0</c:v>
                </c:pt>
                <c:pt idx="9">
                  <c:v>10.92</c:v>
                </c:pt>
              </c:numCache>
            </c:numRef>
          </c:val>
        </c:ser>
        <c:dLbls>
          <c:showLegendKey val="0"/>
          <c:showVal val="0"/>
          <c:showCatName val="0"/>
          <c:showSerName val="0"/>
          <c:showPercent val="0"/>
          <c:showBubbleSize val="0"/>
        </c:dLbls>
        <c:gapWidth val="150"/>
        <c:overlap val="100"/>
        <c:axId val="399615632"/>
        <c:axId val="399620728"/>
      </c:barChart>
      <c:catAx>
        <c:axId val="3996156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99620728"/>
        <c:crosses val="autoZero"/>
        <c:auto val="1"/>
        <c:lblAlgn val="ctr"/>
        <c:lblOffset val="100"/>
        <c:tickLblSkip val="1"/>
        <c:noMultiLvlLbl val="0"/>
      </c:catAx>
      <c:valAx>
        <c:axId val="399620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9961563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データシート!$B$42:$P$42</c:f>
              <c:numCache>
                <c:formatCode>General</c:formatCode>
                <c:ptCount val="15"/>
                <c:pt idx="2">
                  <c:v>2025</c:v>
                </c:pt>
                <c:pt idx="5">
                  <c:v>2385</c:v>
                </c:pt>
                <c:pt idx="8">
                  <c:v>2432</c:v>
                </c:pt>
                <c:pt idx="11">
                  <c:v>2076</c:v>
                </c:pt>
                <c:pt idx="14">
                  <c:v>1906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データシート!$B$44:$P$44</c:f>
              <c:numCache>
                <c:formatCode>General</c:formatCode>
                <c:ptCount val="15"/>
                <c:pt idx="0">
                  <c:v>103</c:v>
                </c:pt>
                <c:pt idx="3">
                  <c:v>193</c:v>
                </c:pt>
                <c:pt idx="6">
                  <c:v>57</c:v>
                </c:pt>
                <c:pt idx="9">
                  <c:v>1887</c:v>
                </c:pt>
                <c:pt idx="12">
                  <c:v>548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データシート!$B$45:$P$45</c:f>
              <c:numCache>
                <c:formatCode>General</c:formatCode>
                <c:ptCount val="15"/>
                <c:pt idx="0">
                  <c:v>253</c:v>
                </c:pt>
                <c:pt idx="3">
                  <c:v>173</c:v>
                </c:pt>
                <c:pt idx="6">
                  <c:v>85</c:v>
                </c:pt>
                <c:pt idx="9">
                  <c:v>122</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データシート!$B$46:$P$46</c:f>
              <c:numCache>
                <c:formatCode>General</c:formatCode>
                <c:ptCount val="15"/>
                <c:pt idx="0">
                  <c:v>722</c:v>
                </c:pt>
                <c:pt idx="3">
                  <c:v>688</c:v>
                </c:pt>
                <c:pt idx="6">
                  <c:v>634</c:v>
                </c:pt>
                <c:pt idx="9">
                  <c:v>607</c:v>
                </c:pt>
                <c:pt idx="12">
                  <c:v>509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データシート!$B$49:$P$49</c:f>
              <c:numCache>
                <c:formatCode>General</c:formatCode>
                <c:ptCount val="15"/>
                <c:pt idx="0">
                  <c:v>2045</c:v>
                </c:pt>
                <c:pt idx="3">
                  <c:v>2563</c:v>
                </c:pt>
                <c:pt idx="6">
                  <c:v>2535</c:v>
                </c:pt>
                <c:pt idx="9">
                  <c:v>1942</c:v>
                </c:pt>
                <c:pt idx="12">
                  <c:v>1744</c:v>
                </c:pt>
              </c:numCache>
            </c:numRef>
          </c:val>
        </c:ser>
        <c:dLbls>
          <c:showLegendKey val="0"/>
          <c:showVal val="0"/>
          <c:showCatName val="0"/>
          <c:showSerName val="0"/>
          <c:showPercent val="0"/>
          <c:showBubbleSize val="0"/>
        </c:dLbls>
        <c:gapWidth val="100"/>
        <c:overlap val="100"/>
        <c:axId val="399616024"/>
        <c:axId val="39961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H27</c:v>
                  </c:pt>
                  <c:pt idx="3">
                    <c:v>
H28</c:v>
                  </c:pt>
                  <c:pt idx="6">
                    <c:v>
H29</c:v>
                  </c:pt>
                  <c:pt idx="9">
                    <c:v>
H30</c:v>
                  </c:pt>
                  <c:pt idx="12">
                    <c:v>
R01</c:v>
                  </c:pt>
                </c:lvl>
              </c:multiLvlStrCache>
            </c:multiLvlStrRef>
          </c:cat>
          <c:val>
            <c:numRef>
              <c:f>データシート!$B$50:$P$50</c:f>
              <c:numCache>
                <c:formatCode>General</c:formatCode>
                <c:ptCount val="15"/>
                <c:pt idx="0">
                  <c:v>0</c:v>
                </c:pt>
                <c:pt idx="1">
                  <c:v>1098</c:v>
                </c:pt>
                <c:pt idx="2">
                  <c:v>0</c:v>
                </c:pt>
                <c:pt idx="3">
                  <c:v>0</c:v>
                </c:pt>
                <c:pt idx="4">
                  <c:v>1232</c:v>
                </c:pt>
                <c:pt idx="5">
                  <c:v>0</c:v>
                </c:pt>
                <c:pt idx="6">
                  <c:v>0</c:v>
                </c:pt>
                <c:pt idx="7">
                  <c:v>879</c:v>
                </c:pt>
                <c:pt idx="8">
                  <c:v>0</c:v>
                </c:pt>
                <c:pt idx="9">
                  <c:v>0</c:v>
                </c:pt>
                <c:pt idx="10">
                  <c:v>2482</c:v>
                </c:pt>
                <c:pt idx="11">
                  <c:v>0</c:v>
                </c:pt>
                <c:pt idx="12">
                  <c:v>0</c:v>
                </c:pt>
                <c:pt idx="13">
                  <c:v>1035</c:v>
                </c:pt>
                <c:pt idx="14">
                  <c:v>0</c:v>
                </c:pt>
              </c:numCache>
            </c:numRef>
          </c:val>
          <c:smooth val="0"/>
        </c:ser>
        <c:dLbls>
          <c:showLegendKey val="0"/>
          <c:showVal val="0"/>
          <c:showCatName val="0"/>
          <c:showSerName val="0"/>
          <c:showPercent val="0"/>
          <c:showBubbleSize val="0"/>
        </c:dLbls>
        <c:marker val="1"/>
        <c:smooth val="0"/>
        <c:axId val="399616024"/>
        <c:axId val="399614456"/>
      </c:lineChart>
      <c:catAx>
        <c:axId val="3996160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99614456"/>
        <c:crosses val="autoZero"/>
        <c:auto val="1"/>
        <c:lblAlgn val="ctr"/>
        <c:lblOffset val="100"/>
        <c:tickLblSkip val="1"/>
        <c:noMultiLvlLbl val="0"/>
      </c:catAx>
      <c:valAx>
        <c:axId val="39961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996160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データシート!$B$56:$P$56</c:f>
              <c:numCache>
                <c:formatCode>General</c:formatCode>
                <c:ptCount val="15"/>
                <c:pt idx="2">
                  <c:v>21040</c:v>
                </c:pt>
                <c:pt idx="5">
                  <c:v>20121</c:v>
                </c:pt>
                <c:pt idx="8">
                  <c:v>18818</c:v>
                </c:pt>
                <c:pt idx="11">
                  <c:v>17720</c:v>
                </c:pt>
                <c:pt idx="14">
                  <c:v>16680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データシート!$B$57:$P$57</c:f>
              <c:numCache>
                <c:formatCode>General</c:formatCode>
                <c:ptCount val="15"/>
                <c:pt idx="2">
                  <c:v>227</c:v>
                </c:pt>
                <c:pt idx="5">
                  <c:v>208</c:v>
                </c:pt>
                <c:pt idx="8">
                  <c:v>194</c:v>
                </c:pt>
                <c:pt idx="11">
                  <c:v>345</c:v>
                </c:pt>
                <c:pt idx="14">
                  <c:v>331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データシート!$B$58:$P$58</c:f>
              <c:numCache>
                <c:formatCode>General</c:formatCode>
                <c:ptCount val="15"/>
                <c:pt idx="2">
                  <c:v>12899</c:v>
                </c:pt>
                <c:pt idx="5">
                  <c:v>12434</c:v>
                </c:pt>
                <c:pt idx="8">
                  <c:v>14966</c:v>
                </c:pt>
                <c:pt idx="11">
                  <c:v>13303</c:v>
                </c:pt>
                <c:pt idx="14">
                  <c:v>10708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データシート!$B$61:$P$61</c:f>
              <c:numCache>
                <c:formatCode>General</c:formatCode>
                <c:ptCount val="15"/>
                <c:pt idx="0">
                  <c:v>6</c:v>
                </c:pt>
                <c:pt idx="3">
                  <c:v>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データシート!$B$62:$P$62</c:f>
              <c:numCache>
                <c:formatCode>General</c:formatCode>
                <c:ptCount val="15"/>
                <c:pt idx="0">
                  <c:v>3487</c:v>
                </c:pt>
                <c:pt idx="3">
                  <c:v>3350</c:v>
                </c:pt>
                <c:pt idx="6">
                  <c:v>3356</c:v>
                </c:pt>
                <c:pt idx="9">
                  <c:v>3671</c:v>
                </c:pt>
                <c:pt idx="12">
                  <c:v>3072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データシート!$B$63:$P$63</c:f>
              <c:numCache>
                <c:formatCode>General</c:formatCode>
                <c:ptCount val="15"/>
                <c:pt idx="0">
                  <c:v>1309</c:v>
                </c:pt>
                <c:pt idx="3">
                  <c:v>1223</c:v>
                </c:pt>
                <c:pt idx="6">
                  <c:v>1206</c:v>
                </c:pt>
                <c:pt idx="9">
                  <c:v>1097</c:v>
                </c:pt>
                <c:pt idx="12">
                  <c:v>1015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データシート!$B$64:$P$64</c:f>
              <c:numCache>
                <c:formatCode>General</c:formatCode>
                <c:ptCount val="15"/>
                <c:pt idx="0">
                  <c:v>9359</c:v>
                </c:pt>
                <c:pt idx="3">
                  <c:v>10150</c:v>
                </c:pt>
                <c:pt idx="6">
                  <c:v>10647</c:v>
                </c:pt>
                <c:pt idx="9">
                  <c:v>10553</c:v>
                </c:pt>
                <c:pt idx="12">
                  <c:v>10177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データシート!$B$65:$P$65</c:f>
              <c:numCache>
                <c:formatCode>General</c:formatCode>
                <c:ptCount val="15"/>
                <c:pt idx="0">
                  <c:v>7858</c:v>
                </c:pt>
                <c:pt idx="3">
                  <c:v>7858</c:v>
                </c:pt>
                <c:pt idx="6">
                  <c:v>7858</c:v>
                </c:pt>
                <c:pt idx="9">
                  <c:v>7548</c:v>
                </c:pt>
                <c:pt idx="12">
                  <c:v>7048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データシート!$B$66:$P$66</c:f>
              <c:numCache>
                <c:formatCode>General</c:formatCode>
                <c:ptCount val="15"/>
                <c:pt idx="0">
                  <c:v>18100</c:v>
                </c:pt>
                <c:pt idx="3">
                  <c:v>16792</c:v>
                </c:pt>
                <c:pt idx="6">
                  <c:v>15312</c:v>
                </c:pt>
                <c:pt idx="9">
                  <c:v>14315</c:v>
                </c:pt>
                <c:pt idx="12">
                  <c:v>13604</c:v>
                </c:pt>
              </c:numCache>
            </c:numRef>
          </c:val>
        </c:ser>
        <c:dLbls>
          <c:showLegendKey val="0"/>
          <c:showVal val="0"/>
          <c:showCatName val="0"/>
          <c:showSerName val="0"/>
          <c:showPercent val="0"/>
          <c:showBubbleSize val="0"/>
        </c:dLbls>
        <c:gapWidth val="100"/>
        <c:overlap val="100"/>
        <c:axId val="399617984"/>
        <c:axId val="39961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H27</c:v>
                  </c:pt>
                  <c:pt idx="3">
                    <c:v>
H28</c:v>
                  </c:pt>
                  <c:pt idx="6">
                    <c:v>
H29</c:v>
                  </c:pt>
                  <c:pt idx="9">
                    <c:v>
H30</c:v>
                  </c:pt>
                  <c:pt idx="12">
                    <c:v>
R01</c:v>
                  </c:pt>
                </c:lvl>
              </c:multiLvlStrCache>
            </c:multiLvlStrRef>
          </c:cat>
          <c:val>
            <c:numRef>
              <c:f>データシート!$B$67:$P$67</c:f>
              <c:numCache>
                <c:formatCode>General</c:formatCode>
                <c:ptCount val="15"/>
                <c:pt idx="0">
                  <c:v>0</c:v>
                </c:pt>
                <c:pt idx="1">
                  <c:v>5952</c:v>
                </c:pt>
                <c:pt idx="2">
                  <c:v>0</c:v>
                </c:pt>
                <c:pt idx="3">
                  <c:v>0</c:v>
                </c:pt>
                <c:pt idx="4">
                  <c:v>6614</c:v>
                </c:pt>
                <c:pt idx="5">
                  <c:v>0</c:v>
                </c:pt>
                <c:pt idx="6">
                  <c:v>0</c:v>
                </c:pt>
                <c:pt idx="7">
                  <c:v>4401</c:v>
                </c:pt>
                <c:pt idx="8">
                  <c:v>0</c:v>
                </c:pt>
                <c:pt idx="9">
                  <c:v>0</c:v>
                </c:pt>
                <c:pt idx="10">
                  <c:v>5816</c:v>
                </c:pt>
                <c:pt idx="11">
                  <c:v>0</c:v>
                </c:pt>
                <c:pt idx="12">
                  <c:v>0</c:v>
                </c:pt>
                <c:pt idx="13">
                  <c:v>7195</c:v>
                </c:pt>
                <c:pt idx="14">
                  <c:v>0</c:v>
                </c:pt>
              </c:numCache>
            </c:numRef>
          </c:val>
          <c:smooth val="0"/>
        </c:ser>
        <c:dLbls>
          <c:showLegendKey val="0"/>
          <c:showVal val="0"/>
          <c:showCatName val="0"/>
          <c:showSerName val="0"/>
          <c:showPercent val="0"/>
          <c:showBubbleSize val="0"/>
        </c:dLbls>
        <c:marker val="1"/>
        <c:smooth val="0"/>
        <c:axId val="399617984"/>
        <c:axId val="399617200"/>
      </c:lineChart>
      <c:catAx>
        <c:axId val="3996179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99617200"/>
        <c:crosses val="autoZero"/>
        <c:auto val="1"/>
        <c:lblAlgn val="ctr"/>
        <c:lblOffset val="100"/>
        <c:tickLblSkip val="1"/>
        <c:noMultiLvlLbl val="0"/>
      </c:catAx>
      <c:valAx>
        <c:axId val="39961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996179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H29</c:v>
                </c:pt>
                <c:pt idx="1">
                  <c:v>
H30</c:v>
                </c:pt>
                <c:pt idx="2">
                  <c:v>
R01</c:v>
                </c:pt>
              </c:strCache>
            </c:strRef>
          </c:cat>
          <c:val>
            <c:numRef>
              <c:f>データシート!$B$72:$D$72</c:f>
              <c:numCache>
                <c:formatCode>#,##0;"▲ "#,##0</c:formatCode>
                <c:ptCount val="3"/>
                <c:pt idx="0">
                  <c:v>6764</c:v>
                </c:pt>
                <c:pt idx="1">
                  <c:v>6285</c:v>
                </c:pt>
                <c:pt idx="2">
                  <c:v>5840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H29</c:v>
                </c:pt>
                <c:pt idx="1">
                  <c:v>
H30</c:v>
                </c:pt>
                <c:pt idx="2">
                  <c:v>
R01</c:v>
                </c:pt>
              </c:strCache>
            </c:strRef>
          </c:cat>
          <c:val>
            <c:numRef>
              <c:f>データシート!$B$73:$D$73</c:f>
              <c:numCache>
                <c:formatCode>#,##0;"▲ "#,##0</c:formatCode>
                <c:ptCount val="3"/>
                <c:pt idx="0">
                  <c:v>397</c:v>
                </c:pt>
                <c:pt idx="1">
                  <c:v>397</c:v>
                </c:pt>
                <c:pt idx="2">
                  <c:v>397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H29</c:v>
                </c:pt>
                <c:pt idx="1">
                  <c:v>
H30</c:v>
                </c:pt>
                <c:pt idx="2">
                  <c:v>
R01</c:v>
                </c:pt>
              </c:strCache>
            </c:strRef>
          </c:cat>
          <c:val>
            <c:numRef>
              <c:f>データシート!$B$74:$D$74</c:f>
              <c:numCache>
                <c:formatCode>#,##0;"▲ "#,##0</c:formatCode>
                <c:ptCount val="3"/>
                <c:pt idx="0">
                  <c:v>6894</c:v>
                </c:pt>
                <c:pt idx="1">
                  <c:v>5418</c:v>
                </c:pt>
                <c:pt idx="2">
                  <c:v>3013</c:v>
                </c:pt>
              </c:numCache>
            </c:numRef>
          </c:val>
        </c:ser>
        <c:dLbls>
          <c:showLegendKey val="0"/>
          <c:showVal val="0"/>
          <c:showCatName val="0"/>
          <c:showSerName val="0"/>
          <c:showPercent val="0"/>
          <c:showBubbleSize val="0"/>
        </c:dLbls>
        <c:gapWidth val="120"/>
        <c:overlap val="100"/>
        <c:axId val="399621512"/>
        <c:axId val="405174888"/>
      </c:barChart>
      <c:catAx>
        <c:axId val="39962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05174888"/>
        <c:crosses val="autoZero"/>
        <c:auto val="1"/>
        <c:lblAlgn val="ctr"/>
        <c:lblOffset val="100"/>
        <c:tickLblSkip val="1"/>
        <c:noMultiLvlLbl val="0"/>
      </c:catAx>
      <c:valAx>
        <c:axId val="405174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99621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54.3</c:v>
                </c:pt>
                <c:pt idx="16">
                  <c:v>55.4</c:v>
                </c:pt>
                <c:pt idx="24">
                  <c:v>52.9</c:v>
                </c:pt>
                <c:pt idx="32">
                  <c:v>53.8</c:v>
                </c:pt>
              </c:numCache>
            </c:numRef>
          </c:xVal>
          <c:yVal>
            <c:numRef>
              <c:f>公会計指標分析・財政指標組合せ分析表!$BP$51:$DC$51</c:f>
              <c:numCache>
                <c:formatCode>#,##0.0;"▲ "#,##0.0</c:formatCode>
                <c:ptCount val="40"/>
                <c:pt idx="0">
                  <c:v>22.3</c:v>
                </c:pt>
                <c:pt idx="8">
                  <c:v>25.2</c:v>
                </c:pt>
                <c:pt idx="16">
                  <c:v>16.8</c:v>
                </c:pt>
                <c:pt idx="24">
                  <c:v>22</c:v>
                </c:pt>
                <c:pt idx="32">
                  <c:v>26.6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2.7427853931677872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3.6862547007466738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ser>
        <c:dLbls>
          <c:showLegendKey val="0"/>
          <c:showVal val="1"/>
          <c:showCatName val="0"/>
          <c:showSerName val="0"/>
          <c:showPercent val="0"/>
          <c:showBubbleSize val="0"/>
        </c:dLbls>
        <c:axId val="405178024"/>
        <c:axId val="405178416"/>
      </c:scatterChart>
      <c:valAx>
        <c:axId val="405178024"/>
        <c:scaling>
          <c:orientation val="minMax"/>
          <c:max val="57.4"/>
          <c:min val="52.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9289543204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05178416"/>
        <c:crosses val="autoZero"/>
        <c:crossBetween val="midCat"/>
      </c:valAx>
      <c:valAx>
        <c:axId val="405178416"/>
        <c:scaling>
          <c:orientation val="minMax"/>
          <c:max val="45"/>
          <c:min val="1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675746150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05178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c:v>
                </c:pt>
                <c:pt idx="16">
                  <c:v>4</c:v>
                </c:pt>
                <c:pt idx="24">
                  <c:v>5.8</c:v>
                </c:pt>
                <c:pt idx="32">
                  <c:v>5.5</c:v>
                </c:pt>
              </c:numCache>
            </c:numRef>
          </c:xVal>
          <c:yVal>
            <c:numRef>
              <c:f>公会計指標分析・財政指標組合せ分析表!$BP$73:$DC$73</c:f>
              <c:numCache>
                <c:formatCode>#,##0.0;"▲ "#,##0.0</c:formatCode>
                <c:ptCount val="40"/>
                <c:pt idx="0">
                  <c:v>22.3</c:v>
                </c:pt>
                <c:pt idx="8">
                  <c:v>25.2</c:v>
                </c:pt>
                <c:pt idx="16">
                  <c:v>16.8</c:v>
                </c:pt>
                <c:pt idx="24">
                  <c:v>22</c:v>
                </c:pt>
                <c:pt idx="32">
                  <c:v>26.6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ser>
        <c:dLbls>
          <c:showLegendKey val="0"/>
          <c:showVal val="1"/>
          <c:showCatName val="0"/>
          <c:showSerName val="0"/>
          <c:showPercent val="0"/>
          <c:showBubbleSize val="0"/>
        </c:dLbls>
        <c:axId val="405171360"/>
        <c:axId val="405173320"/>
      </c:scatterChart>
      <c:valAx>
        <c:axId val="405171360"/>
        <c:scaling>
          <c:orientation val="minMax"/>
          <c:max val="8.4"/>
          <c:min val="3.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00435513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05173320"/>
        <c:crosses val="autoZero"/>
        <c:crossBetween val="midCat"/>
      </c:valAx>
      <c:valAx>
        <c:axId val="405173320"/>
        <c:scaling>
          <c:orientation val="minMax"/>
          <c:max val="45"/>
          <c:min val="1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0976013644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0517136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8935" cy="358775"/>
    <xdr:sp macro="" textlink="">
      <xdr:nvSpPr>
        <xdr:cNvPr id="38" name="テキスト ボックス 37"/>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コンビナートの企業からの税収があるため，財政力指数は１．３９と高く，類似団体の平均を大きく上回っている。</a:t>
          </a:r>
        </a:p>
        <a:p>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156210</xdr:rowOff>
    </xdr:from>
    <xdr:to>
      <xdr:col>23</xdr:col>
      <xdr:colOff>133350</xdr:colOff>
      <xdr:row>44</xdr:row>
      <xdr:rowOff>151765</xdr:rowOff>
    </xdr:to>
    <xdr:cxnSp macro="">
      <xdr:nvCxnSpPr>
        <xdr:cNvPr id="64" name="直線コネクタ 63"/>
        <xdr:cNvCxnSpPr/>
      </xdr:nvCxnSpPr>
      <xdr:spPr>
        <a:xfrm flipV="1">
          <a:off x="4953000" y="632841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123825</xdr:rowOff>
    </xdr:from>
    <xdr:ext cx="762000" cy="248285"/>
    <xdr:sp macro="" textlink="">
      <xdr:nvSpPr>
        <xdr:cNvPr id="65" name="財政力最小値テキスト"/>
        <xdr:cNvSpPr txBox="1"/>
      </xdr:nvSpPr>
      <xdr:spPr>
        <a:xfrm>
          <a:off x="5041900" y="76676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151765</xdr:rowOff>
    </xdr:from>
    <xdr:to>
      <xdr:col>24</xdr:col>
      <xdr:colOff>12700</xdr:colOff>
      <xdr:row>44</xdr:row>
      <xdr:rowOff>151765</xdr:rowOff>
    </xdr:to>
    <xdr:cxnSp macro="">
      <xdr:nvCxnSpPr>
        <xdr:cNvPr id="66" name="直線コネクタ 65"/>
        <xdr:cNvCxnSpPr/>
      </xdr:nvCxnSpPr>
      <xdr:spPr>
        <a:xfrm>
          <a:off x="4864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71120</xdr:rowOff>
    </xdr:from>
    <xdr:ext cx="762000" cy="259080"/>
    <xdr:sp macro="" textlink="">
      <xdr:nvSpPr>
        <xdr:cNvPr id="67" name="財政力最大値テキスト"/>
        <xdr:cNvSpPr txBox="1"/>
      </xdr:nvSpPr>
      <xdr:spPr>
        <a:xfrm>
          <a:off x="50419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156210</xdr:rowOff>
    </xdr:from>
    <xdr:to>
      <xdr:col>24</xdr:col>
      <xdr:colOff>12700</xdr:colOff>
      <xdr:row>36</xdr:row>
      <xdr:rowOff>156210</xdr:rowOff>
    </xdr:to>
    <xdr:cxnSp macro="">
      <xdr:nvCxnSpPr>
        <xdr:cNvPr id="68" name="直線コネクタ 67"/>
        <xdr:cNvCxnSpPr/>
      </xdr:nvCxnSpPr>
      <xdr:spPr>
        <a:xfrm>
          <a:off x="4864100" y="632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156210</xdr:rowOff>
    </xdr:from>
    <xdr:to>
      <xdr:col>23</xdr:col>
      <xdr:colOff>133350</xdr:colOff>
      <xdr:row>37</xdr:row>
      <xdr:rowOff>52070</xdr:rowOff>
    </xdr:to>
    <xdr:cxnSp macro="">
      <xdr:nvCxnSpPr>
        <xdr:cNvPr id="69" name="直線コネクタ 68"/>
        <xdr:cNvCxnSpPr/>
      </xdr:nvCxnSpPr>
      <xdr:spPr>
        <a:xfrm flipV="1">
          <a:off x="4114800" y="632841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144780</xdr:rowOff>
    </xdr:from>
    <xdr:ext cx="762000" cy="250190"/>
    <xdr:sp macro="" textlink="">
      <xdr:nvSpPr>
        <xdr:cNvPr id="70" name="財政力平均値テキスト"/>
        <xdr:cNvSpPr txBox="1"/>
      </xdr:nvSpPr>
      <xdr:spPr>
        <a:xfrm>
          <a:off x="5041900" y="71742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1270</xdr:rowOff>
    </xdr:from>
    <xdr:to>
      <xdr:col>23</xdr:col>
      <xdr:colOff>184150</xdr:colOff>
      <xdr:row>42</xdr:row>
      <xdr:rowOff>102870</xdr:rowOff>
    </xdr:to>
    <xdr:sp macro="" textlink="">
      <xdr:nvSpPr>
        <xdr:cNvPr id="71" name="フローチャート: 判断 70"/>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52070</xdr:rowOff>
    </xdr:from>
    <xdr:to>
      <xdr:col>19</xdr:col>
      <xdr:colOff>133350</xdr:colOff>
      <xdr:row>37</xdr:row>
      <xdr:rowOff>64770</xdr:rowOff>
    </xdr:to>
    <xdr:cxnSp macro="">
      <xdr:nvCxnSpPr>
        <xdr:cNvPr id="72" name="直線コネクタ 71"/>
        <xdr:cNvCxnSpPr/>
      </xdr:nvCxnSpPr>
      <xdr:spPr>
        <a:xfrm flipV="1">
          <a:off x="3225800" y="6395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14605</xdr:rowOff>
    </xdr:from>
    <xdr:to>
      <xdr:col>19</xdr:col>
      <xdr:colOff>184150</xdr:colOff>
      <xdr:row>42</xdr:row>
      <xdr:rowOff>116205</xdr:rowOff>
    </xdr:to>
    <xdr:sp macro="" textlink="">
      <xdr:nvSpPr>
        <xdr:cNvPr id="73" name="フローチャート: 判断 72"/>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100965</xdr:rowOff>
    </xdr:from>
    <xdr:ext cx="736600" cy="248285"/>
    <xdr:sp macro="" textlink="">
      <xdr:nvSpPr>
        <xdr:cNvPr id="74" name="テキスト ボックス 73"/>
        <xdr:cNvSpPr txBox="1"/>
      </xdr:nvSpPr>
      <xdr:spPr>
        <a:xfrm>
          <a:off x="3733800" y="73018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64770</xdr:rowOff>
    </xdr:from>
    <xdr:to>
      <xdr:col>15</xdr:col>
      <xdr:colOff>82550</xdr:colOff>
      <xdr:row>37</xdr:row>
      <xdr:rowOff>64770</xdr:rowOff>
    </xdr:to>
    <xdr:cxnSp macro="">
      <xdr:nvCxnSpPr>
        <xdr:cNvPr id="75" name="直線コネクタ 74"/>
        <xdr:cNvCxnSpPr/>
      </xdr:nvCxnSpPr>
      <xdr:spPr>
        <a:xfrm>
          <a:off x="2336800" y="6408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14605</xdr:rowOff>
    </xdr:from>
    <xdr:to>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100965</xdr:rowOff>
    </xdr:from>
    <xdr:ext cx="762000" cy="248285"/>
    <xdr:sp macro="" textlink="">
      <xdr:nvSpPr>
        <xdr:cNvPr id="77" name="テキスト ボックス 76"/>
        <xdr:cNvSpPr txBox="1"/>
      </xdr:nvSpPr>
      <xdr:spPr>
        <a:xfrm>
          <a:off x="2844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38100</xdr:rowOff>
    </xdr:from>
    <xdr:to>
      <xdr:col>11</xdr:col>
      <xdr:colOff>31750</xdr:colOff>
      <xdr:row>37</xdr:row>
      <xdr:rowOff>64770</xdr:rowOff>
    </xdr:to>
    <xdr:cxnSp macro="">
      <xdr:nvCxnSpPr>
        <xdr:cNvPr id="78" name="直線コネクタ 77"/>
        <xdr:cNvCxnSpPr/>
      </xdr:nvCxnSpPr>
      <xdr:spPr>
        <a:xfrm>
          <a:off x="1447800" y="63817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27940</xdr:rowOff>
    </xdr:from>
    <xdr:to>
      <xdr:col>11</xdr:col>
      <xdr:colOff>82550</xdr:colOff>
      <xdr:row>42</xdr:row>
      <xdr:rowOff>129540</xdr:rowOff>
    </xdr:to>
    <xdr:sp macro="" textlink="">
      <xdr:nvSpPr>
        <xdr:cNvPr id="79" name="フローチャート: 判断 78"/>
        <xdr:cNvSpPr/>
      </xdr:nvSpPr>
      <xdr:spPr>
        <a:xfrm>
          <a:off x="2286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114300</xdr:rowOff>
    </xdr:from>
    <xdr:ext cx="762000" cy="259080"/>
    <xdr:sp macro="" textlink="">
      <xdr:nvSpPr>
        <xdr:cNvPr id="80" name="テキスト ボックス 79"/>
        <xdr:cNvSpPr txBox="1"/>
      </xdr:nvSpPr>
      <xdr:spPr>
        <a:xfrm>
          <a:off x="1955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41910</xdr:rowOff>
    </xdr:from>
    <xdr:to>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128270</xdr:rowOff>
    </xdr:from>
    <xdr:ext cx="762000" cy="259080"/>
    <xdr:sp macro="" textlink="">
      <xdr:nvSpPr>
        <xdr:cNvPr id="82" name="テキスト ボックス 81"/>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36</xdr:row>
      <xdr:rowOff>105410</xdr:rowOff>
    </xdr:from>
    <xdr:to>
      <xdr:col>23</xdr:col>
      <xdr:colOff>184150</xdr:colOff>
      <xdr:row>37</xdr:row>
      <xdr:rowOff>35560</xdr:rowOff>
    </xdr:to>
    <xdr:sp macro="" textlink="">
      <xdr:nvSpPr>
        <xdr:cNvPr id="88" name="楕円 87"/>
        <xdr:cNvSpPr/>
      </xdr:nvSpPr>
      <xdr:spPr>
        <a:xfrm>
          <a:off x="49022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26670</xdr:rowOff>
    </xdr:from>
    <xdr:ext cx="762000" cy="259080"/>
    <xdr:sp macro="" textlink="">
      <xdr:nvSpPr>
        <xdr:cNvPr id="89" name="財政力該当値テキスト"/>
        <xdr:cNvSpPr txBox="1"/>
      </xdr:nvSpPr>
      <xdr:spPr>
        <a:xfrm>
          <a:off x="50419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635</xdr:rowOff>
    </xdr:from>
    <xdr:to>
      <xdr:col>19</xdr:col>
      <xdr:colOff>184150</xdr:colOff>
      <xdr:row>37</xdr:row>
      <xdr:rowOff>102235</xdr:rowOff>
    </xdr:to>
    <xdr:sp macro="" textlink="">
      <xdr:nvSpPr>
        <xdr:cNvPr id="90" name="楕円 89"/>
        <xdr:cNvSpPr/>
      </xdr:nvSpPr>
      <xdr:spPr>
        <a:xfrm>
          <a:off x="406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112395</xdr:rowOff>
    </xdr:from>
    <xdr:ext cx="736600" cy="248285"/>
    <xdr:sp macro="" textlink="">
      <xdr:nvSpPr>
        <xdr:cNvPr id="91" name="テキスト ボックス 90"/>
        <xdr:cNvSpPr txBox="1"/>
      </xdr:nvSpPr>
      <xdr:spPr>
        <a:xfrm>
          <a:off x="3733800" y="61131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13970</xdr:rowOff>
    </xdr:from>
    <xdr:to>
      <xdr:col>15</xdr:col>
      <xdr:colOff>133350</xdr:colOff>
      <xdr:row>37</xdr:row>
      <xdr:rowOff>115570</xdr:rowOff>
    </xdr:to>
    <xdr:sp macro="" textlink="">
      <xdr:nvSpPr>
        <xdr:cNvPr id="92" name="楕円 91"/>
        <xdr:cNvSpPr/>
      </xdr:nvSpPr>
      <xdr:spPr>
        <a:xfrm>
          <a:off x="3175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125730</xdr:rowOff>
    </xdr:from>
    <xdr:ext cx="762000" cy="259080"/>
    <xdr:sp macro="" textlink="">
      <xdr:nvSpPr>
        <xdr:cNvPr id="93" name="テキスト ボックス 92"/>
        <xdr:cNvSpPr txBox="1"/>
      </xdr:nvSpPr>
      <xdr:spPr>
        <a:xfrm>
          <a:off x="2844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13970</xdr:rowOff>
    </xdr:from>
    <xdr:to>
      <xdr:col>11</xdr:col>
      <xdr:colOff>82550</xdr:colOff>
      <xdr:row>37</xdr:row>
      <xdr:rowOff>115570</xdr:rowOff>
    </xdr:to>
    <xdr:sp macro="" textlink="">
      <xdr:nvSpPr>
        <xdr:cNvPr id="94" name="楕円 93"/>
        <xdr:cNvSpPr/>
      </xdr:nvSpPr>
      <xdr:spPr>
        <a:xfrm>
          <a:off x="2286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125730</xdr:rowOff>
    </xdr:from>
    <xdr:ext cx="762000" cy="259080"/>
    <xdr:sp macro="" textlink="">
      <xdr:nvSpPr>
        <xdr:cNvPr id="95" name="テキスト ボックス 94"/>
        <xdr:cNvSpPr txBox="1"/>
      </xdr:nvSpPr>
      <xdr:spPr>
        <a:xfrm>
          <a:off x="1955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99060</xdr:rowOff>
    </xdr:from>
    <xdr:ext cx="762000" cy="250190"/>
    <xdr:sp macro="" textlink="">
      <xdr:nvSpPr>
        <xdr:cNvPr id="97" name="テキスト ボックス 96"/>
        <xdr:cNvSpPr txBox="1"/>
      </xdr:nvSpPr>
      <xdr:spPr>
        <a:xfrm>
          <a:off x="1066800" y="6099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8935" cy="353060"/>
    <xdr:sp macro="" textlink="">
      <xdr:nvSpPr>
        <xdr:cNvPr id="100" name="テキスト ボックス 99"/>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lang="ja-JP" altLang="en-US" sz="1300" b="0" i="0" u="none" strike="noStrike" baseline="0">
              <a:solidFill>
                <a:srgbClr val="000000"/>
              </a:solidFill>
              <a:latin typeface="ＭＳ Ｐゴシック"/>
              <a:ea typeface="ＭＳ Ｐゴシック"/>
            </a:rPr>
            <a:t>　歳入のうち経常一般財源は，地方税等の増により，前年度から約３億２,４００万円の増となっている。　
　一方，歳出のうち経常経費充当一般財源は，物件費の増などにより，前年度から約６億１,８００万円の増となった結果，経常収支比率は前年度比で１．４ポイント増加した。</a:t>
          </a:r>
          <a:endParaRPr sz="1300" b="0" i="0" u="none" strike="noStrike" baseline="0">
            <a:solidFill>
              <a:srgbClr val="000000"/>
            </a:solidFill>
            <a:latin typeface="ＭＳ Ｐゴシック"/>
            <a:ea typeface="ＭＳ Ｐゴシック"/>
          </a:endParaRPr>
        </a:p>
        <a:p>
          <a:r>
            <a:rPr lang="ja-JP" altLang="en-US" sz="1300">
              <a:latin typeface="ＭＳ Ｐゴシック"/>
              <a:ea typeface="ＭＳ Ｐゴシック"/>
            </a:rPr>
            <a:t>　類似団体では１番低い状況であるが，市債残高と借入額のバランスを考慮し，今後も自主財源の確保と義務的経費の削減に努める。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8920"/>
    <xdr:sp macro="" textlink="">
      <xdr:nvSpPr>
        <xdr:cNvPr id="115" name="テキスト ボックス 114"/>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142240</xdr:rowOff>
    </xdr:from>
    <xdr:to>
      <xdr:col>23</xdr:col>
      <xdr:colOff>133350</xdr:colOff>
      <xdr:row>65</xdr:row>
      <xdr:rowOff>127635</xdr:rowOff>
    </xdr:to>
    <xdr:cxnSp macro="">
      <xdr:nvCxnSpPr>
        <xdr:cNvPr id="123" name="直線コネクタ 122"/>
        <xdr:cNvCxnSpPr/>
      </xdr:nvCxnSpPr>
      <xdr:spPr>
        <a:xfrm flipV="1">
          <a:off x="4953000" y="10257790"/>
          <a:ext cx="0" cy="1014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99695</xdr:rowOff>
    </xdr:from>
    <xdr:ext cx="762000" cy="249555"/>
    <xdr:sp macro="" textlink="">
      <xdr:nvSpPr>
        <xdr:cNvPr id="124" name="財政構造の弾力性最小値テキスト"/>
        <xdr:cNvSpPr txBox="1"/>
      </xdr:nvSpPr>
      <xdr:spPr>
        <a:xfrm>
          <a:off x="5041900" y="11243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127635</xdr:rowOff>
    </xdr:from>
    <xdr:to>
      <xdr:col>24</xdr:col>
      <xdr:colOff>12700</xdr:colOff>
      <xdr:row>65</xdr:row>
      <xdr:rowOff>127635</xdr:rowOff>
    </xdr:to>
    <xdr:cxnSp macro="">
      <xdr:nvCxnSpPr>
        <xdr:cNvPr id="125" name="直線コネクタ 124"/>
        <xdr:cNvCxnSpPr/>
      </xdr:nvCxnSpPr>
      <xdr:spPr>
        <a:xfrm>
          <a:off x="4864100" y="1127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57785</xdr:rowOff>
    </xdr:from>
    <xdr:ext cx="762000" cy="259080"/>
    <xdr:sp macro="" textlink="">
      <xdr:nvSpPr>
        <xdr:cNvPr id="126" name="財政構造の弾力性最大値テキスト"/>
        <xdr:cNvSpPr txBox="1"/>
      </xdr:nvSpPr>
      <xdr:spPr>
        <a:xfrm>
          <a:off x="5041900" y="1000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142240</xdr:rowOff>
    </xdr:from>
    <xdr:to>
      <xdr:col>24</xdr:col>
      <xdr:colOff>12700</xdr:colOff>
      <xdr:row>59</xdr:row>
      <xdr:rowOff>142240</xdr:rowOff>
    </xdr:to>
    <xdr:cxnSp macro="">
      <xdr:nvCxnSpPr>
        <xdr:cNvPr id="127" name="直線コネクタ 126"/>
        <xdr:cNvCxnSpPr/>
      </xdr:nvCxnSpPr>
      <xdr:spPr>
        <a:xfrm>
          <a:off x="4864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58420</xdr:rowOff>
    </xdr:from>
    <xdr:to>
      <xdr:col>23</xdr:col>
      <xdr:colOff>133350</xdr:colOff>
      <xdr:row>59</xdr:row>
      <xdr:rowOff>142240</xdr:rowOff>
    </xdr:to>
    <xdr:cxnSp macro="">
      <xdr:nvCxnSpPr>
        <xdr:cNvPr id="128" name="直線コネクタ 127"/>
        <xdr:cNvCxnSpPr/>
      </xdr:nvCxnSpPr>
      <xdr:spPr>
        <a:xfrm>
          <a:off x="4114800" y="1017397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47625</xdr:rowOff>
    </xdr:from>
    <xdr:ext cx="762000" cy="259080"/>
    <xdr:sp macro="" textlink="">
      <xdr:nvSpPr>
        <xdr:cNvPr id="129" name="財政構造の弾力性平均値テキスト"/>
        <xdr:cNvSpPr txBox="1"/>
      </xdr:nvSpPr>
      <xdr:spPr>
        <a:xfrm>
          <a:off x="5041900" y="10848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75565</xdr:rowOff>
    </xdr:from>
    <xdr:to>
      <xdr:col>23</xdr:col>
      <xdr:colOff>184150</xdr:colOff>
      <xdr:row>64</xdr:row>
      <xdr:rowOff>6350</xdr:rowOff>
    </xdr:to>
    <xdr:sp macro="" textlink="">
      <xdr:nvSpPr>
        <xdr:cNvPr id="130" name="フローチャート: 判断 129"/>
        <xdr:cNvSpPr/>
      </xdr:nvSpPr>
      <xdr:spPr>
        <a:xfrm>
          <a:off x="49022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58420</xdr:rowOff>
    </xdr:from>
    <xdr:to>
      <xdr:col>19</xdr:col>
      <xdr:colOff>133350</xdr:colOff>
      <xdr:row>59</xdr:row>
      <xdr:rowOff>70485</xdr:rowOff>
    </xdr:to>
    <xdr:cxnSp macro="">
      <xdr:nvCxnSpPr>
        <xdr:cNvPr id="131" name="直線コネクタ 130"/>
        <xdr:cNvCxnSpPr/>
      </xdr:nvCxnSpPr>
      <xdr:spPr>
        <a:xfrm flipV="1">
          <a:off x="3225800" y="101739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96520</xdr:rowOff>
    </xdr:from>
    <xdr:to>
      <xdr:col>19</xdr:col>
      <xdr:colOff>184150</xdr:colOff>
      <xdr:row>63</xdr:row>
      <xdr:rowOff>26670</xdr:rowOff>
    </xdr:to>
    <xdr:sp macro="" textlink="">
      <xdr:nvSpPr>
        <xdr:cNvPr id="132" name="フローチャート: 判断 131"/>
        <xdr:cNvSpPr/>
      </xdr:nvSpPr>
      <xdr:spPr>
        <a:xfrm>
          <a:off x="40640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11430</xdr:rowOff>
    </xdr:from>
    <xdr:ext cx="736600" cy="259080"/>
    <xdr:sp macro="" textlink="">
      <xdr:nvSpPr>
        <xdr:cNvPr id="133" name="テキスト ボックス 132"/>
        <xdr:cNvSpPr txBox="1"/>
      </xdr:nvSpPr>
      <xdr:spPr>
        <a:xfrm>
          <a:off x="3733800" y="1081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70485</xdr:rowOff>
    </xdr:from>
    <xdr:to>
      <xdr:col>15</xdr:col>
      <xdr:colOff>82550</xdr:colOff>
      <xdr:row>59</xdr:row>
      <xdr:rowOff>167005</xdr:rowOff>
    </xdr:to>
    <xdr:cxnSp macro="">
      <xdr:nvCxnSpPr>
        <xdr:cNvPr id="134" name="直線コネクタ 133"/>
        <xdr:cNvCxnSpPr/>
      </xdr:nvCxnSpPr>
      <xdr:spPr>
        <a:xfrm flipV="1">
          <a:off x="2336800" y="1018603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5" name="フローチャート: 判断 134"/>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5080</xdr:rowOff>
    </xdr:from>
    <xdr:ext cx="762000" cy="259080"/>
    <xdr:sp macro="" textlink="">
      <xdr:nvSpPr>
        <xdr:cNvPr id="136" name="テキスト ボックス 135"/>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102870</xdr:rowOff>
    </xdr:from>
    <xdr:to>
      <xdr:col>11</xdr:col>
      <xdr:colOff>31750</xdr:colOff>
      <xdr:row>59</xdr:row>
      <xdr:rowOff>167005</xdr:rowOff>
    </xdr:to>
    <xdr:cxnSp macro="">
      <xdr:nvCxnSpPr>
        <xdr:cNvPr id="137" name="直線コネクタ 136"/>
        <xdr:cNvCxnSpPr/>
      </xdr:nvCxnSpPr>
      <xdr:spPr>
        <a:xfrm>
          <a:off x="1447800" y="1004697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24130</xdr:rowOff>
    </xdr:from>
    <xdr:to>
      <xdr:col>11</xdr:col>
      <xdr:colOff>82550</xdr:colOff>
      <xdr:row>62</xdr:row>
      <xdr:rowOff>125730</xdr:rowOff>
    </xdr:to>
    <xdr:sp macro="" textlink="">
      <xdr:nvSpPr>
        <xdr:cNvPr id="138" name="フローチャート: 判断 137"/>
        <xdr:cNvSpPr/>
      </xdr:nvSpPr>
      <xdr:spPr>
        <a:xfrm>
          <a:off x="22860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110490</xdr:rowOff>
    </xdr:from>
    <xdr:ext cx="762000" cy="250190"/>
    <xdr:sp macro="" textlink="">
      <xdr:nvSpPr>
        <xdr:cNvPr id="139" name="テキスト ボックス 138"/>
        <xdr:cNvSpPr txBox="1"/>
      </xdr:nvSpPr>
      <xdr:spPr>
        <a:xfrm>
          <a:off x="1955800" y="10740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0" name="フローチャート: 判断 139"/>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143510</xdr:rowOff>
    </xdr:from>
    <xdr:ext cx="762000" cy="251460"/>
    <xdr:sp macro="" textlink="">
      <xdr:nvSpPr>
        <xdr:cNvPr id="141" name="テキスト ボックス 140"/>
        <xdr:cNvSpPr txBox="1"/>
      </xdr:nvSpPr>
      <xdr:spPr>
        <a:xfrm>
          <a:off x="1066800" y="10601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2" name="テキスト ボックス 141"/>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3" name="テキスト ボックス 142"/>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4" name="テキスト ボックス 143"/>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5" name="テキスト ボックス 144"/>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6" name="テキスト ボックス 145"/>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59</xdr:row>
      <xdr:rowOff>91440</xdr:rowOff>
    </xdr:from>
    <xdr:to>
      <xdr:col>23</xdr:col>
      <xdr:colOff>184150</xdr:colOff>
      <xdr:row>60</xdr:row>
      <xdr:rowOff>21590</xdr:rowOff>
    </xdr:to>
    <xdr:sp macro="" textlink="">
      <xdr:nvSpPr>
        <xdr:cNvPr id="147" name="楕円 146"/>
        <xdr:cNvSpPr/>
      </xdr:nvSpPr>
      <xdr:spPr>
        <a:xfrm>
          <a:off x="49022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13335</xdr:rowOff>
    </xdr:from>
    <xdr:ext cx="762000" cy="259080"/>
    <xdr:sp macro="" textlink="">
      <xdr:nvSpPr>
        <xdr:cNvPr id="148" name="財政構造の弾力性該当値テキスト"/>
        <xdr:cNvSpPr txBox="1"/>
      </xdr:nvSpPr>
      <xdr:spPr>
        <a:xfrm>
          <a:off x="5041900" y="10128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7620</xdr:rowOff>
    </xdr:from>
    <xdr:to>
      <xdr:col>19</xdr:col>
      <xdr:colOff>184150</xdr:colOff>
      <xdr:row>59</xdr:row>
      <xdr:rowOff>109220</xdr:rowOff>
    </xdr:to>
    <xdr:sp macro="" textlink="">
      <xdr:nvSpPr>
        <xdr:cNvPr id="149" name="楕円 148"/>
        <xdr:cNvSpPr/>
      </xdr:nvSpPr>
      <xdr:spPr>
        <a:xfrm>
          <a:off x="406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119380</xdr:rowOff>
    </xdr:from>
    <xdr:ext cx="736600" cy="259080"/>
    <xdr:sp macro="" textlink="">
      <xdr:nvSpPr>
        <xdr:cNvPr id="150" name="テキスト ボックス 149"/>
        <xdr:cNvSpPr txBox="1"/>
      </xdr:nvSpPr>
      <xdr:spPr>
        <a:xfrm>
          <a:off x="3733800" y="9892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19685</xdr:rowOff>
    </xdr:from>
    <xdr:to>
      <xdr:col>15</xdr:col>
      <xdr:colOff>133350</xdr:colOff>
      <xdr:row>59</xdr:row>
      <xdr:rowOff>121285</xdr:rowOff>
    </xdr:to>
    <xdr:sp macro="" textlink="">
      <xdr:nvSpPr>
        <xdr:cNvPr id="151" name="楕円 150"/>
        <xdr:cNvSpPr/>
      </xdr:nvSpPr>
      <xdr:spPr>
        <a:xfrm>
          <a:off x="31750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132080</xdr:rowOff>
    </xdr:from>
    <xdr:ext cx="762000" cy="251460"/>
    <xdr:sp macro="" textlink="">
      <xdr:nvSpPr>
        <xdr:cNvPr id="152" name="テキスト ボックス 151"/>
        <xdr:cNvSpPr txBox="1"/>
      </xdr:nvSpPr>
      <xdr:spPr>
        <a:xfrm>
          <a:off x="2844800" y="9904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116205</xdr:rowOff>
    </xdr:from>
    <xdr:to>
      <xdr:col>11</xdr:col>
      <xdr:colOff>82550</xdr:colOff>
      <xdr:row>60</xdr:row>
      <xdr:rowOff>46355</xdr:rowOff>
    </xdr:to>
    <xdr:sp macro="" textlink="">
      <xdr:nvSpPr>
        <xdr:cNvPr id="153" name="楕円 152"/>
        <xdr:cNvSpPr/>
      </xdr:nvSpPr>
      <xdr:spPr>
        <a:xfrm>
          <a:off x="2286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56515</xdr:rowOff>
    </xdr:from>
    <xdr:ext cx="762000" cy="258445"/>
    <xdr:sp macro="" textlink="">
      <xdr:nvSpPr>
        <xdr:cNvPr id="154" name="テキスト ボックス 153"/>
        <xdr:cNvSpPr txBox="1"/>
      </xdr:nvSpPr>
      <xdr:spPr>
        <a:xfrm>
          <a:off x="1955800" y="10000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55" name="楕円 154"/>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163830</xdr:rowOff>
    </xdr:from>
    <xdr:ext cx="762000" cy="259080"/>
    <xdr:sp macro="" textlink="">
      <xdr:nvSpPr>
        <xdr:cNvPr id="156" name="テキスト ボックス 155"/>
        <xdr:cNvSpPr txBox="1"/>
      </xdr:nvSpPr>
      <xdr:spPr>
        <a:xfrm>
          <a:off x="1066800" y="9765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8935" cy="358775"/>
    <xdr:sp macro="" textlink="">
      <xdr:nvSpPr>
        <xdr:cNvPr id="159" name="テキスト ボックス 158"/>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[150,746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前年度と比較して１６，４７５円増加し，類似団体平均を上回った。</a:t>
          </a:r>
        </a:p>
        <a:p>
          <a:pPr algn="l"/>
          <a:r>
            <a:rPr sz="1300" b="0" i="0" u="none" strike="noStrike" baseline="0">
              <a:solidFill>
                <a:srgbClr val="000000"/>
              </a:solidFill>
              <a:latin typeface="ＭＳ Ｐゴシック"/>
              <a:ea typeface="ＭＳ Ｐゴシック"/>
            </a:rPr>
            <a:t>  人件費は，類似団体平均よりも低く，県平均よりも下回っているが，物件費は，類似団体平均及び県平均より上回っている状況である。物件費が高い要因は，スポーツ施設</a:t>
          </a:r>
          <a:r>
            <a:rPr lang="ja-JP" altLang="ja-JP" sz="1300" b="0" i="0" baseline="0">
              <a:solidFill>
                <a:sysClr val="windowText" lastClr="000000"/>
              </a:solidFill>
              <a:effectLst/>
              <a:latin typeface="ＭＳ ゴシック"/>
              <a:ea typeface="ＭＳ ゴシック"/>
              <a:cs typeface="+mn-cs"/>
            </a:rPr>
            <a:t>等の</a:t>
          </a:r>
          <a:r>
            <a:rPr sz="1300" b="0" i="0" u="none" strike="noStrike" baseline="0">
              <a:solidFill>
                <a:srgbClr val="000000"/>
              </a:solidFill>
              <a:latin typeface="ＭＳ Ｐゴシック"/>
              <a:ea typeface="ＭＳ Ｐゴシック"/>
            </a:rPr>
            <a:t>委託料が多いためである。</a:t>
          </a:r>
        </a:p>
        <a:p>
          <a:r>
            <a:rPr sz="13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今後は，公共施設等総合管理計画に基づき，計画的な更新等を実施し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4" name="テキスト ボックス 173"/>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6" name="テキスト ボックス 175"/>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155575</xdr:rowOff>
    </xdr:from>
    <xdr:to>
      <xdr:col>23</xdr:col>
      <xdr:colOff>133350</xdr:colOff>
      <xdr:row>89</xdr:row>
      <xdr:rowOff>98425</xdr:rowOff>
    </xdr:to>
    <xdr:cxnSp macro="">
      <xdr:nvCxnSpPr>
        <xdr:cNvPr id="188" name="直線コネクタ 187"/>
        <xdr:cNvCxnSpPr/>
      </xdr:nvCxnSpPr>
      <xdr:spPr>
        <a:xfrm flipV="1">
          <a:off x="4953000" y="13700125"/>
          <a:ext cx="0" cy="1657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70485</xdr:rowOff>
    </xdr:from>
    <xdr:ext cx="762000" cy="259080"/>
    <xdr:sp macro="" textlink="">
      <xdr:nvSpPr>
        <xdr:cNvPr id="189" name="人件費・物件費等の状況最小値テキスト"/>
        <xdr:cNvSpPr txBox="1"/>
      </xdr:nvSpPr>
      <xdr:spPr>
        <a:xfrm>
          <a:off x="5041900" y="153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193,649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98425</xdr:rowOff>
    </xdr:from>
    <xdr:to>
      <xdr:col>24</xdr:col>
      <xdr:colOff>12700</xdr:colOff>
      <xdr:row>89</xdr:row>
      <xdr:rowOff>98425</xdr:rowOff>
    </xdr:to>
    <xdr:cxnSp macro="">
      <xdr:nvCxnSpPr>
        <xdr:cNvPr id="190" name="直線コネクタ 189"/>
        <xdr:cNvCxnSpPr/>
      </xdr:nvCxnSpPr>
      <xdr:spPr>
        <a:xfrm>
          <a:off x="4864100" y="1535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70485</xdr:rowOff>
    </xdr:from>
    <xdr:ext cx="762000" cy="259080"/>
    <xdr:sp macro="" textlink="">
      <xdr:nvSpPr>
        <xdr:cNvPr id="191" name="人件費・物件費等の状況最大値テキスト"/>
        <xdr:cNvSpPr txBox="1"/>
      </xdr:nvSpPr>
      <xdr:spPr>
        <a:xfrm>
          <a:off x="5041900" y="1344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97,503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155575</xdr:rowOff>
    </xdr:from>
    <xdr:to>
      <xdr:col>24</xdr:col>
      <xdr:colOff>12700</xdr:colOff>
      <xdr:row>79</xdr:row>
      <xdr:rowOff>155575</xdr:rowOff>
    </xdr:to>
    <xdr:cxnSp macro="">
      <xdr:nvCxnSpPr>
        <xdr:cNvPr id="192" name="直線コネクタ 191"/>
        <xdr:cNvCxnSpPr/>
      </xdr:nvCxnSpPr>
      <xdr:spPr>
        <a:xfrm>
          <a:off x="4864100" y="1370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103505</xdr:rowOff>
    </xdr:from>
    <xdr:to>
      <xdr:col>23</xdr:col>
      <xdr:colOff>133350</xdr:colOff>
      <xdr:row>85</xdr:row>
      <xdr:rowOff>44450</xdr:rowOff>
    </xdr:to>
    <xdr:cxnSp macro="">
      <xdr:nvCxnSpPr>
        <xdr:cNvPr id="193" name="直線コネクタ 192"/>
        <xdr:cNvCxnSpPr/>
      </xdr:nvCxnSpPr>
      <xdr:spPr>
        <a:xfrm>
          <a:off x="4114800" y="1433385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110490</xdr:rowOff>
    </xdr:from>
    <xdr:ext cx="762000" cy="250190"/>
    <xdr:sp macro="" textlink="">
      <xdr:nvSpPr>
        <xdr:cNvPr id="194" name="人件費・物件費等の状況平均値テキスト"/>
        <xdr:cNvSpPr txBox="1"/>
      </xdr:nvSpPr>
      <xdr:spPr>
        <a:xfrm>
          <a:off x="5041900" y="1434084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93980</xdr:rowOff>
    </xdr:from>
    <xdr:to>
      <xdr:col>23</xdr:col>
      <xdr:colOff>184150</xdr:colOff>
      <xdr:row>85</xdr:row>
      <xdr:rowOff>24130</xdr:rowOff>
    </xdr:to>
    <xdr:sp macro="" textlink="">
      <xdr:nvSpPr>
        <xdr:cNvPr id="195" name="フローチャート: 判断 194"/>
        <xdr:cNvSpPr/>
      </xdr:nvSpPr>
      <xdr:spPr>
        <a:xfrm>
          <a:off x="49022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86360</xdr:rowOff>
    </xdr:from>
    <xdr:to>
      <xdr:col>19</xdr:col>
      <xdr:colOff>133350</xdr:colOff>
      <xdr:row>83</xdr:row>
      <xdr:rowOff>103505</xdr:rowOff>
    </xdr:to>
    <xdr:cxnSp macro="">
      <xdr:nvCxnSpPr>
        <xdr:cNvPr id="196" name="直線コネクタ 195"/>
        <xdr:cNvCxnSpPr/>
      </xdr:nvCxnSpPr>
      <xdr:spPr>
        <a:xfrm>
          <a:off x="3225800" y="14316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140335</xdr:rowOff>
    </xdr:from>
    <xdr:to>
      <xdr:col>19</xdr:col>
      <xdr:colOff>184150</xdr:colOff>
      <xdr:row>84</xdr:row>
      <xdr:rowOff>70485</xdr:rowOff>
    </xdr:to>
    <xdr:sp macro="" textlink="">
      <xdr:nvSpPr>
        <xdr:cNvPr id="197" name="フローチャート: 判断 196"/>
        <xdr:cNvSpPr/>
      </xdr:nvSpPr>
      <xdr:spPr>
        <a:xfrm>
          <a:off x="40640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55245</xdr:rowOff>
    </xdr:from>
    <xdr:ext cx="736600" cy="248285"/>
    <xdr:sp macro="" textlink="">
      <xdr:nvSpPr>
        <xdr:cNvPr id="198" name="テキスト ボックス 197"/>
        <xdr:cNvSpPr txBox="1"/>
      </xdr:nvSpPr>
      <xdr:spPr>
        <a:xfrm>
          <a:off x="3733800" y="144570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45085</xdr:rowOff>
    </xdr:from>
    <xdr:to>
      <xdr:col>15</xdr:col>
      <xdr:colOff>82550</xdr:colOff>
      <xdr:row>83</xdr:row>
      <xdr:rowOff>86360</xdr:rowOff>
    </xdr:to>
    <xdr:cxnSp macro="">
      <xdr:nvCxnSpPr>
        <xdr:cNvPr id="199" name="直線コネクタ 198"/>
        <xdr:cNvCxnSpPr/>
      </xdr:nvCxnSpPr>
      <xdr:spPr>
        <a:xfrm>
          <a:off x="2336800" y="142754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81915</xdr:rowOff>
    </xdr:from>
    <xdr:to>
      <xdr:col>15</xdr:col>
      <xdr:colOff>133350</xdr:colOff>
      <xdr:row>85</xdr:row>
      <xdr:rowOff>12065</xdr:rowOff>
    </xdr:to>
    <xdr:sp macro="" textlink="">
      <xdr:nvSpPr>
        <xdr:cNvPr id="200" name="フローチャート: 判断 199"/>
        <xdr:cNvSpPr/>
      </xdr:nvSpPr>
      <xdr:spPr>
        <a:xfrm>
          <a:off x="3175000" y="1448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168275</xdr:rowOff>
    </xdr:from>
    <xdr:ext cx="762000" cy="249555"/>
    <xdr:sp macro="" textlink="">
      <xdr:nvSpPr>
        <xdr:cNvPr id="201" name="テキスト ボックス 200"/>
        <xdr:cNvSpPr txBox="1"/>
      </xdr:nvSpPr>
      <xdr:spPr>
        <a:xfrm>
          <a:off x="2844800" y="14570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160655</xdr:rowOff>
    </xdr:from>
    <xdr:to>
      <xdr:col>11</xdr:col>
      <xdr:colOff>31750</xdr:colOff>
      <xdr:row>83</xdr:row>
      <xdr:rowOff>45085</xdr:rowOff>
    </xdr:to>
    <xdr:cxnSp macro="">
      <xdr:nvCxnSpPr>
        <xdr:cNvPr id="202" name="直線コネクタ 201"/>
        <xdr:cNvCxnSpPr/>
      </xdr:nvCxnSpPr>
      <xdr:spPr>
        <a:xfrm>
          <a:off x="1447800" y="142195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52070</xdr:rowOff>
    </xdr:from>
    <xdr:to>
      <xdr:col>11</xdr:col>
      <xdr:colOff>82550</xdr:colOff>
      <xdr:row>84</xdr:row>
      <xdr:rowOff>153670</xdr:rowOff>
    </xdr:to>
    <xdr:sp macro="" textlink="">
      <xdr:nvSpPr>
        <xdr:cNvPr id="203" name="フローチャート: 判断 202"/>
        <xdr:cNvSpPr/>
      </xdr:nvSpPr>
      <xdr:spPr>
        <a:xfrm>
          <a:off x="2286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138430</xdr:rowOff>
    </xdr:from>
    <xdr:ext cx="762000" cy="259080"/>
    <xdr:sp macro="" textlink="">
      <xdr:nvSpPr>
        <xdr:cNvPr id="204" name="テキスト ボックス 203"/>
        <xdr:cNvSpPr txBox="1"/>
      </xdr:nvSpPr>
      <xdr:spPr>
        <a:xfrm>
          <a:off x="1955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84</xdr:row>
      <xdr:rowOff>162560</xdr:rowOff>
    </xdr:from>
    <xdr:to>
      <xdr:col>7</xdr:col>
      <xdr:colOff>31750</xdr:colOff>
      <xdr:row>85</xdr:row>
      <xdr:rowOff>92710</xdr:rowOff>
    </xdr:to>
    <xdr:sp macro="" textlink="">
      <xdr:nvSpPr>
        <xdr:cNvPr id="205" name="フローチャート: 判断 204"/>
        <xdr:cNvSpPr/>
      </xdr:nvSpPr>
      <xdr:spPr>
        <a:xfrm>
          <a:off x="1397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77470</xdr:rowOff>
    </xdr:from>
    <xdr:ext cx="762000" cy="248920"/>
    <xdr:sp macro="" textlink="">
      <xdr:nvSpPr>
        <xdr:cNvPr id="206" name="テキスト ボックス 205"/>
        <xdr:cNvSpPr txBox="1"/>
      </xdr:nvSpPr>
      <xdr:spPr>
        <a:xfrm>
          <a:off x="1066800" y="14650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165100</xdr:rowOff>
    </xdr:from>
    <xdr:to>
      <xdr:col>23</xdr:col>
      <xdr:colOff>184150</xdr:colOff>
      <xdr:row>85</xdr:row>
      <xdr:rowOff>95250</xdr:rowOff>
    </xdr:to>
    <xdr:sp macro="" textlink="">
      <xdr:nvSpPr>
        <xdr:cNvPr id="212" name="楕円 211"/>
        <xdr:cNvSpPr/>
      </xdr:nvSpPr>
      <xdr:spPr>
        <a:xfrm>
          <a:off x="49022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137160</xdr:rowOff>
    </xdr:from>
    <xdr:ext cx="762000" cy="259080"/>
    <xdr:sp macro="" textlink="">
      <xdr:nvSpPr>
        <xdr:cNvPr id="213" name="人件費・物件費等の状況該当値テキスト"/>
        <xdr:cNvSpPr txBox="1"/>
      </xdr:nvSpPr>
      <xdr:spPr>
        <a:xfrm>
          <a:off x="5041900" y="1453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52705</xdr:rowOff>
    </xdr:from>
    <xdr:to>
      <xdr:col>19</xdr:col>
      <xdr:colOff>184150</xdr:colOff>
      <xdr:row>83</xdr:row>
      <xdr:rowOff>154940</xdr:rowOff>
    </xdr:to>
    <xdr:sp macro="" textlink="">
      <xdr:nvSpPr>
        <xdr:cNvPr id="214" name="楕円 213"/>
        <xdr:cNvSpPr/>
      </xdr:nvSpPr>
      <xdr:spPr>
        <a:xfrm>
          <a:off x="4064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164465</xdr:rowOff>
    </xdr:from>
    <xdr:ext cx="736600" cy="259080"/>
    <xdr:sp macro="" textlink="">
      <xdr:nvSpPr>
        <xdr:cNvPr id="215" name="テキスト ボックス 214"/>
        <xdr:cNvSpPr txBox="1"/>
      </xdr:nvSpPr>
      <xdr:spPr>
        <a:xfrm>
          <a:off x="3733800" y="14051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35560</xdr:rowOff>
    </xdr:from>
    <xdr:to>
      <xdr:col>15</xdr:col>
      <xdr:colOff>133350</xdr:colOff>
      <xdr:row>83</xdr:row>
      <xdr:rowOff>137160</xdr:rowOff>
    </xdr:to>
    <xdr:sp macro="" textlink="">
      <xdr:nvSpPr>
        <xdr:cNvPr id="216" name="楕円 215"/>
        <xdr:cNvSpPr/>
      </xdr:nvSpPr>
      <xdr:spPr>
        <a:xfrm>
          <a:off x="31750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147320</xdr:rowOff>
    </xdr:from>
    <xdr:ext cx="762000" cy="259080"/>
    <xdr:sp macro="" textlink="">
      <xdr:nvSpPr>
        <xdr:cNvPr id="217" name="テキスト ボックス 216"/>
        <xdr:cNvSpPr txBox="1"/>
      </xdr:nvSpPr>
      <xdr:spPr>
        <a:xfrm>
          <a:off x="28448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166370</xdr:rowOff>
    </xdr:from>
    <xdr:to>
      <xdr:col>11</xdr:col>
      <xdr:colOff>82550</xdr:colOff>
      <xdr:row>83</xdr:row>
      <xdr:rowOff>95885</xdr:rowOff>
    </xdr:to>
    <xdr:sp macro="" textlink="">
      <xdr:nvSpPr>
        <xdr:cNvPr id="218" name="楕円 217"/>
        <xdr:cNvSpPr/>
      </xdr:nvSpPr>
      <xdr:spPr>
        <a:xfrm>
          <a:off x="2286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106045</xdr:rowOff>
    </xdr:from>
    <xdr:ext cx="762000" cy="259080"/>
    <xdr:sp macro="" textlink="">
      <xdr:nvSpPr>
        <xdr:cNvPr id="219" name="テキスト ボックス 218"/>
        <xdr:cNvSpPr txBox="1"/>
      </xdr:nvSpPr>
      <xdr:spPr>
        <a:xfrm>
          <a:off x="19558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109855</xdr:rowOff>
    </xdr:from>
    <xdr:to>
      <xdr:col>7</xdr:col>
      <xdr:colOff>31750</xdr:colOff>
      <xdr:row>83</xdr:row>
      <xdr:rowOff>40640</xdr:rowOff>
    </xdr:to>
    <xdr:sp macro="" textlink="">
      <xdr:nvSpPr>
        <xdr:cNvPr id="220" name="楕円 219"/>
        <xdr:cNvSpPr/>
      </xdr:nvSpPr>
      <xdr:spPr>
        <a:xfrm>
          <a:off x="1397000" y="14168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50165</xdr:rowOff>
    </xdr:from>
    <xdr:ext cx="762000" cy="259080"/>
    <xdr:sp macro="" textlink="">
      <xdr:nvSpPr>
        <xdr:cNvPr id="221" name="テキスト ボックス 220"/>
        <xdr:cNvSpPr txBox="1"/>
      </xdr:nvSpPr>
      <xdr:spPr>
        <a:xfrm>
          <a:off x="1066800" y="1393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935" cy="358775"/>
    <xdr:sp macro="" textlink="">
      <xdr:nvSpPr>
        <xdr:cNvPr id="224" name="テキスト ボックス 223"/>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国との比較において，前年度と比較して０．２ポイント増加しているが，要因としては，国と比較して若年層の職員の割合が多いことによる給与改定時の給料月額の引上率が高くなったこと及び前年度の新規採用職員において，職歴等を考慮した昇格を行ったことが考えら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0190"/>
    <xdr:sp macro="" textlink="">
      <xdr:nvSpPr>
        <xdr:cNvPr id="238" name="テキスト ボックス 237"/>
        <xdr:cNvSpPr txBox="1"/>
      </xdr:nvSpPr>
      <xdr:spPr>
        <a:xfrm>
          <a:off x="1206500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6" name="テキスト ボックス 245"/>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48" name="直線コネクタ 247"/>
        <xdr:cNvCxnSpPr/>
      </xdr:nvCxnSpPr>
      <xdr:spPr>
        <a:xfrm flipV="1">
          <a:off x="17018000" y="13784580"/>
          <a:ext cx="0" cy="1640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138430</xdr:rowOff>
    </xdr:from>
    <xdr:ext cx="762000" cy="259080"/>
    <xdr:sp macro="" textlink="">
      <xdr:nvSpPr>
        <xdr:cNvPr id="249" name="給与水準   （国との比較）最小値テキスト"/>
        <xdr:cNvSpPr txBox="1"/>
      </xdr:nvSpPr>
      <xdr:spPr>
        <a:xfrm>
          <a:off x="17106900" y="1539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154940</xdr:rowOff>
    </xdr:from>
    <xdr:ext cx="762000" cy="251460"/>
    <xdr:sp macro="" textlink="">
      <xdr:nvSpPr>
        <xdr:cNvPr id="251" name="給与水準   （国との比較）最大値テキスト"/>
        <xdr:cNvSpPr txBox="1"/>
      </xdr:nvSpPr>
      <xdr:spPr>
        <a:xfrm>
          <a:off x="17106900" y="13528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xdr:cNvCxnSpPr/>
      </xdr:nvCxnSpPr>
      <xdr:spPr>
        <a:xfrm>
          <a:off x="16929100" y="1378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29210</xdr:rowOff>
    </xdr:to>
    <xdr:cxnSp macro="">
      <xdr:nvCxnSpPr>
        <xdr:cNvPr id="253" name="直線コネクタ 252"/>
        <xdr:cNvCxnSpPr/>
      </xdr:nvCxnSpPr>
      <xdr:spPr>
        <a:xfrm>
          <a:off x="16179800" y="147256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119380</xdr:rowOff>
    </xdr:from>
    <xdr:ext cx="762000" cy="259080"/>
    <xdr:sp macro="" textlink="">
      <xdr:nvSpPr>
        <xdr:cNvPr id="254"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5" name="フローチャート: 判断 254"/>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53340</xdr:rowOff>
    </xdr:to>
    <xdr:cxnSp macro="">
      <xdr:nvCxnSpPr>
        <xdr:cNvPr id="256" name="直線コネクタ 255"/>
        <xdr:cNvCxnSpPr/>
      </xdr:nvCxnSpPr>
      <xdr:spPr>
        <a:xfrm flipV="1">
          <a:off x="15290800" y="14725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123190</xdr:rowOff>
    </xdr:from>
    <xdr:to>
      <xdr:col>77</xdr:col>
      <xdr:colOff>95250</xdr:colOff>
      <xdr:row>87</xdr:row>
      <xdr:rowOff>53340</xdr:rowOff>
    </xdr:to>
    <xdr:sp macro="" textlink="">
      <xdr:nvSpPr>
        <xdr:cNvPr id="257" name="フローチャート: 判断 256"/>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38100</xdr:rowOff>
    </xdr:from>
    <xdr:ext cx="736600" cy="259080"/>
    <xdr:sp macro="" textlink="">
      <xdr:nvSpPr>
        <xdr:cNvPr id="258" name="テキスト ボックス 257"/>
        <xdr:cNvSpPr txBox="1"/>
      </xdr:nvSpPr>
      <xdr:spPr>
        <a:xfrm>
          <a:off x="15798800" y="149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53340</xdr:rowOff>
    </xdr:from>
    <xdr:to>
      <xdr:col>72</xdr:col>
      <xdr:colOff>203200</xdr:colOff>
      <xdr:row>86</xdr:row>
      <xdr:rowOff>125730</xdr:rowOff>
    </xdr:to>
    <xdr:cxnSp macro="">
      <xdr:nvCxnSpPr>
        <xdr:cNvPr id="259" name="直線コネクタ 258"/>
        <xdr:cNvCxnSpPr/>
      </xdr:nvCxnSpPr>
      <xdr:spPr>
        <a:xfrm flipV="1">
          <a:off x="14401800" y="147980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123190</xdr:rowOff>
    </xdr:from>
    <xdr:to>
      <xdr:col>73</xdr:col>
      <xdr:colOff>44450</xdr:colOff>
      <xdr:row>87</xdr:row>
      <xdr:rowOff>53340</xdr:rowOff>
    </xdr:to>
    <xdr:sp macro="" textlink="">
      <xdr:nvSpPr>
        <xdr:cNvPr id="260" name="フローチャート: 判断 259"/>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61" name="テキスト ボックス 260"/>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125730</xdr:rowOff>
    </xdr:from>
    <xdr:to>
      <xdr:col>68</xdr:col>
      <xdr:colOff>152400</xdr:colOff>
      <xdr:row>87</xdr:row>
      <xdr:rowOff>26670</xdr:rowOff>
    </xdr:to>
    <xdr:cxnSp macro="">
      <xdr:nvCxnSpPr>
        <xdr:cNvPr id="262" name="直線コネクタ 261"/>
        <xdr:cNvCxnSpPr/>
      </xdr:nvCxnSpPr>
      <xdr:spPr>
        <a:xfrm flipV="1">
          <a:off x="13512800" y="148704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64" name="テキスト ボックス 263"/>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87630</xdr:rowOff>
    </xdr:from>
    <xdr:ext cx="762000" cy="250190"/>
    <xdr:sp macro="" textlink="">
      <xdr:nvSpPr>
        <xdr:cNvPr id="266" name="テキスト ボックス 265"/>
        <xdr:cNvSpPr txBox="1"/>
      </xdr:nvSpPr>
      <xdr:spPr>
        <a:xfrm>
          <a:off x="13131800" y="14660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149860</xdr:rowOff>
    </xdr:from>
    <xdr:to>
      <xdr:col>81</xdr:col>
      <xdr:colOff>95250</xdr:colOff>
      <xdr:row>86</xdr:row>
      <xdr:rowOff>80010</xdr:rowOff>
    </xdr:to>
    <xdr:sp macro="" textlink="">
      <xdr:nvSpPr>
        <xdr:cNvPr id="272" name="楕円 271"/>
        <xdr:cNvSpPr/>
      </xdr:nvSpPr>
      <xdr:spPr>
        <a:xfrm>
          <a:off x="169672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166370</xdr:rowOff>
    </xdr:from>
    <xdr:ext cx="762000" cy="251460"/>
    <xdr:sp macro="" textlink="">
      <xdr:nvSpPr>
        <xdr:cNvPr id="273" name="給与水準   （国との比較）該当値テキスト"/>
        <xdr:cNvSpPr txBox="1"/>
      </xdr:nvSpPr>
      <xdr:spPr>
        <a:xfrm>
          <a:off x="17106900" y="14568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0190"/>
    <xdr:sp macro="" textlink="">
      <xdr:nvSpPr>
        <xdr:cNvPr id="275" name="テキスト ボックス 274"/>
        <xdr:cNvSpPr txBox="1"/>
      </xdr:nvSpPr>
      <xdr:spPr>
        <a:xfrm>
          <a:off x="15798800" y="144437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2540</xdr:rowOff>
    </xdr:from>
    <xdr:to>
      <xdr:col>73</xdr:col>
      <xdr:colOff>44450</xdr:colOff>
      <xdr:row>86</xdr:row>
      <xdr:rowOff>104140</xdr:rowOff>
    </xdr:to>
    <xdr:sp macro="" textlink="">
      <xdr:nvSpPr>
        <xdr:cNvPr id="276" name="楕円 275"/>
        <xdr:cNvSpPr/>
      </xdr:nvSpPr>
      <xdr:spPr>
        <a:xfrm>
          <a:off x="15240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114300</xdr:rowOff>
    </xdr:from>
    <xdr:ext cx="762000" cy="259080"/>
    <xdr:sp macro="" textlink="">
      <xdr:nvSpPr>
        <xdr:cNvPr id="277" name="テキスト ボックス 276"/>
        <xdr:cNvSpPr txBox="1"/>
      </xdr:nvSpPr>
      <xdr:spPr>
        <a:xfrm>
          <a:off x="14909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8" name="楕円 277"/>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161290</xdr:rowOff>
    </xdr:from>
    <xdr:ext cx="762000" cy="259080"/>
    <xdr:sp macro="" textlink="">
      <xdr:nvSpPr>
        <xdr:cNvPr id="279" name="テキスト ボックス 278"/>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0" name="楕円 279"/>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62230</xdr:rowOff>
    </xdr:from>
    <xdr:ext cx="762000" cy="259080"/>
    <xdr:sp macro="" textlink="">
      <xdr:nvSpPr>
        <xdr:cNvPr id="281" name="テキスト ボックス 280"/>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935" cy="353060"/>
    <xdr:sp macro="" textlink="">
      <xdr:nvSpPr>
        <xdr:cNvPr id="284" name="テキスト ボックス 283"/>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定員管理の適正化を図る計画の目標を踏まえ職員数を増やしたことから，前年度と比較して０．１ポイント増加した。</a:t>
          </a:r>
        </a:p>
        <a:p>
          <a:r>
            <a:rPr kumimoji="1" lang="ja-JP" altLang="en-US" sz="1300">
              <a:latin typeface="ＭＳ Ｐゴシック"/>
              <a:ea typeface="ＭＳ Ｐゴシック"/>
            </a:rPr>
            <a:t>　一方で，類似団体との比較では１．５３～２．０４ポイント低い状態が続いている。</a:t>
          </a: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299" name="テキスト ボックス 298"/>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1" name="テキスト ボックス 300"/>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3" name="テキスト ボックス 302"/>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0190"/>
    <xdr:sp macro="" textlink="">
      <xdr:nvSpPr>
        <xdr:cNvPr id="305" name="テキスト ボックス 304"/>
        <xdr:cNvSpPr txBox="1"/>
      </xdr:nvSpPr>
      <xdr:spPr>
        <a:xfrm>
          <a:off x="1206500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7" name="テキスト ボックス 30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163195</xdr:rowOff>
    </xdr:from>
    <xdr:to>
      <xdr:col>81</xdr:col>
      <xdr:colOff>44450</xdr:colOff>
      <xdr:row>65</xdr:row>
      <xdr:rowOff>29845</xdr:rowOff>
    </xdr:to>
    <xdr:cxnSp macro="">
      <xdr:nvCxnSpPr>
        <xdr:cNvPr id="309" name="直線コネクタ 308"/>
        <xdr:cNvCxnSpPr/>
      </xdr:nvCxnSpPr>
      <xdr:spPr>
        <a:xfrm flipV="1">
          <a:off x="17018000" y="9935845"/>
          <a:ext cx="0" cy="1238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1905</xdr:rowOff>
    </xdr:from>
    <xdr:ext cx="762000" cy="259080"/>
    <xdr:sp macro="" textlink="">
      <xdr:nvSpPr>
        <xdr:cNvPr id="310" name="定員管理の状況最小値テキスト"/>
        <xdr:cNvSpPr txBox="1"/>
      </xdr:nvSpPr>
      <xdr:spPr>
        <a:xfrm>
          <a:off x="17106900" y="1114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10.57</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29845</xdr:rowOff>
    </xdr:from>
    <xdr:to>
      <xdr:col>81</xdr:col>
      <xdr:colOff>133350</xdr:colOff>
      <xdr:row>65</xdr:row>
      <xdr:rowOff>29845</xdr:rowOff>
    </xdr:to>
    <xdr:cxnSp macro="">
      <xdr:nvCxnSpPr>
        <xdr:cNvPr id="311" name="直線コネクタ 310"/>
        <xdr:cNvCxnSpPr/>
      </xdr:nvCxnSpPr>
      <xdr:spPr>
        <a:xfrm>
          <a:off x="16929100" y="1117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78105</xdr:rowOff>
    </xdr:from>
    <xdr:ext cx="762000" cy="248285"/>
    <xdr:sp macro="" textlink="">
      <xdr:nvSpPr>
        <xdr:cNvPr id="312" name="定員管理の状況最大値テキスト"/>
        <xdr:cNvSpPr txBox="1"/>
      </xdr:nvSpPr>
      <xdr:spPr>
        <a:xfrm>
          <a:off x="17106900" y="96793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163195</xdr:rowOff>
    </xdr:from>
    <xdr:to>
      <xdr:col>81</xdr:col>
      <xdr:colOff>133350</xdr:colOff>
      <xdr:row>57</xdr:row>
      <xdr:rowOff>163195</xdr:rowOff>
    </xdr:to>
    <xdr:cxnSp macro="">
      <xdr:nvCxnSpPr>
        <xdr:cNvPr id="313" name="直線コネクタ 312"/>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141605</xdr:rowOff>
    </xdr:from>
    <xdr:to>
      <xdr:col>81</xdr:col>
      <xdr:colOff>44450</xdr:colOff>
      <xdr:row>58</xdr:row>
      <xdr:rowOff>166370</xdr:rowOff>
    </xdr:to>
    <xdr:cxnSp macro="">
      <xdr:nvCxnSpPr>
        <xdr:cNvPr id="314" name="直線コネクタ 313"/>
        <xdr:cNvCxnSpPr/>
      </xdr:nvCxnSpPr>
      <xdr:spPr>
        <a:xfrm>
          <a:off x="16179800" y="100857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113030</xdr:rowOff>
    </xdr:from>
    <xdr:ext cx="762000" cy="259080"/>
    <xdr:sp macro="" textlink="">
      <xdr:nvSpPr>
        <xdr:cNvPr id="315" name="定員管理の状況平均値テキスト"/>
        <xdr:cNvSpPr txBox="1"/>
      </xdr:nvSpPr>
      <xdr:spPr>
        <a:xfrm>
          <a:off x="17106900" y="10400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140970</xdr:rowOff>
    </xdr:from>
    <xdr:to>
      <xdr:col>81</xdr:col>
      <xdr:colOff>95250</xdr:colOff>
      <xdr:row>61</xdr:row>
      <xdr:rowOff>71120</xdr:rowOff>
    </xdr:to>
    <xdr:sp macro="" textlink="">
      <xdr:nvSpPr>
        <xdr:cNvPr id="316" name="フローチャート: 判断 315"/>
        <xdr:cNvSpPr/>
      </xdr:nvSpPr>
      <xdr:spPr>
        <a:xfrm>
          <a:off x="169672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83820</xdr:rowOff>
    </xdr:from>
    <xdr:to>
      <xdr:col>77</xdr:col>
      <xdr:colOff>44450</xdr:colOff>
      <xdr:row>58</xdr:row>
      <xdr:rowOff>141605</xdr:rowOff>
    </xdr:to>
    <xdr:cxnSp macro="">
      <xdr:nvCxnSpPr>
        <xdr:cNvPr id="317" name="直線コネクタ 316"/>
        <xdr:cNvCxnSpPr/>
      </xdr:nvCxnSpPr>
      <xdr:spPr>
        <a:xfrm>
          <a:off x="15290800" y="100279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121920</xdr:rowOff>
    </xdr:from>
    <xdr:to>
      <xdr:col>77</xdr:col>
      <xdr:colOff>95250</xdr:colOff>
      <xdr:row>61</xdr:row>
      <xdr:rowOff>52070</xdr:rowOff>
    </xdr:to>
    <xdr:sp macro="" textlink="">
      <xdr:nvSpPr>
        <xdr:cNvPr id="318" name="フローチャート: 判断 317"/>
        <xdr:cNvSpPr/>
      </xdr:nvSpPr>
      <xdr:spPr>
        <a:xfrm>
          <a:off x="16129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36830</xdr:rowOff>
    </xdr:from>
    <xdr:ext cx="736600" cy="259080"/>
    <xdr:sp macro="" textlink="">
      <xdr:nvSpPr>
        <xdr:cNvPr id="319" name="テキスト ボックス 318"/>
        <xdr:cNvSpPr txBox="1"/>
      </xdr:nvSpPr>
      <xdr:spPr>
        <a:xfrm>
          <a:off x="15798800" y="1049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81280</xdr:rowOff>
    </xdr:from>
    <xdr:to>
      <xdr:col>72</xdr:col>
      <xdr:colOff>203200</xdr:colOff>
      <xdr:row>58</xdr:row>
      <xdr:rowOff>83820</xdr:rowOff>
    </xdr:to>
    <xdr:cxnSp macro="">
      <xdr:nvCxnSpPr>
        <xdr:cNvPr id="320" name="直線コネクタ 319"/>
        <xdr:cNvCxnSpPr/>
      </xdr:nvCxnSpPr>
      <xdr:spPr>
        <a:xfrm>
          <a:off x="14401800" y="10025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1" name="フローチャート: 判断 320"/>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22225</xdr:rowOff>
    </xdr:from>
    <xdr:ext cx="762000" cy="258445"/>
    <xdr:sp macro="" textlink="">
      <xdr:nvSpPr>
        <xdr:cNvPr id="322" name="テキスト ボックス 321"/>
        <xdr:cNvSpPr txBox="1"/>
      </xdr:nvSpPr>
      <xdr:spPr>
        <a:xfrm>
          <a:off x="14909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69215</xdr:rowOff>
    </xdr:from>
    <xdr:to>
      <xdr:col>68</xdr:col>
      <xdr:colOff>152400</xdr:colOff>
      <xdr:row>58</xdr:row>
      <xdr:rowOff>81280</xdr:rowOff>
    </xdr:to>
    <xdr:cxnSp macro="">
      <xdr:nvCxnSpPr>
        <xdr:cNvPr id="323" name="直線コネクタ 322"/>
        <xdr:cNvCxnSpPr/>
      </xdr:nvCxnSpPr>
      <xdr:spPr>
        <a:xfrm>
          <a:off x="13512800" y="100133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100330</xdr:rowOff>
    </xdr:from>
    <xdr:to>
      <xdr:col>68</xdr:col>
      <xdr:colOff>203200</xdr:colOff>
      <xdr:row>61</xdr:row>
      <xdr:rowOff>30480</xdr:rowOff>
    </xdr:to>
    <xdr:sp macro="" textlink="">
      <xdr:nvSpPr>
        <xdr:cNvPr id="324" name="フローチャート: 判断 323"/>
        <xdr:cNvSpPr/>
      </xdr:nvSpPr>
      <xdr:spPr>
        <a:xfrm>
          <a:off x="14351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15240</xdr:rowOff>
    </xdr:from>
    <xdr:ext cx="762000" cy="259080"/>
    <xdr:sp macro="" textlink="">
      <xdr:nvSpPr>
        <xdr:cNvPr id="325" name="テキスト ボックス 324"/>
        <xdr:cNvSpPr txBox="1"/>
      </xdr:nvSpPr>
      <xdr:spPr>
        <a:xfrm>
          <a:off x="14020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26" name="フローチャート: 判断 325"/>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82550</xdr:rowOff>
    </xdr:from>
    <xdr:ext cx="762000" cy="259080"/>
    <xdr:sp macro="" textlink="">
      <xdr:nvSpPr>
        <xdr:cNvPr id="327" name="テキスト ボックス 326"/>
        <xdr:cNvSpPr txBox="1"/>
      </xdr:nvSpPr>
      <xdr:spPr>
        <a:xfrm>
          <a:off x="13131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28" name="テキスト ボックス 32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29" name="テキスト ボックス 32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0" name="テキスト ボックス 32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1" name="テキスト ボックス 33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2" name="テキスト ボックス 33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114935</xdr:rowOff>
    </xdr:from>
    <xdr:to>
      <xdr:col>81</xdr:col>
      <xdr:colOff>95250</xdr:colOff>
      <xdr:row>59</xdr:row>
      <xdr:rowOff>45085</xdr:rowOff>
    </xdr:to>
    <xdr:sp macro="" textlink="">
      <xdr:nvSpPr>
        <xdr:cNvPr id="333" name="楕円 332"/>
        <xdr:cNvSpPr/>
      </xdr:nvSpPr>
      <xdr:spPr>
        <a:xfrm>
          <a:off x="169672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132080</xdr:rowOff>
    </xdr:from>
    <xdr:ext cx="762000" cy="251460"/>
    <xdr:sp macro="" textlink="">
      <xdr:nvSpPr>
        <xdr:cNvPr id="334" name="定員管理の状況該当値テキスト"/>
        <xdr:cNvSpPr txBox="1"/>
      </xdr:nvSpPr>
      <xdr:spPr>
        <a:xfrm>
          <a:off x="17106900" y="9904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90805</xdr:rowOff>
    </xdr:from>
    <xdr:to>
      <xdr:col>77</xdr:col>
      <xdr:colOff>95250</xdr:colOff>
      <xdr:row>59</xdr:row>
      <xdr:rowOff>20955</xdr:rowOff>
    </xdr:to>
    <xdr:sp macro="" textlink="">
      <xdr:nvSpPr>
        <xdr:cNvPr id="335" name="楕円 334"/>
        <xdr:cNvSpPr/>
      </xdr:nvSpPr>
      <xdr:spPr>
        <a:xfrm>
          <a:off x="161290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31115</xdr:rowOff>
    </xdr:from>
    <xdr:ext cx="736600" cy="249555"/>
    <xdr:sp macro="" textlink="">
      <xdr:nvSpPr>
        <xdr:cNvPr id="336" name="テキスト ボックス 335"/>
        <xdr:cNvSpPr txBox="1"/>
      </xdr:nvSpPr>
      <xdr:spPr>
        <a:xfrm>
          <a:off x="15798800" y="98037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33020</xdr:rowOff>
    </xdr:from>
    <xdr:to>
      <xdr:col>73</xdr:col>
      <xdr:colOff>44450</xdr:colOff>
      <xdr:row>58</xdr:row>
      <xdr:rowOff>134620</xdr:rowOff>
    </xdr:to>
    <xdr:sp macro="" textlink="">
      <xdr:nvSpPr>
        <xdr:cNvPr id="337" name="楕円 336"/>
        <xdr:cNvSpPr/>
      </xdr:nvSpPr>
      <xdr:spPr>
        <a:xfrm>
          <a:off x="152400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144780</xdr:rowOff>
    </xdr:from>
    <xdr:ext cx="762000" cy="250190"/>
    <xdr:sp macro="" textlink="">
      <xdr:nvSpPr>
        <xdr:cNvPr id="338" name="テキスト ボックス 337"/>
        <xdr:cNvSpPr txBox="1"/>
      </xdr:nvSpPr>
      <xdr:spPr>
        <a:xfrm>
          <a:off x="14909800" y="9745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30480</xdr:rowOff>
    </xdr:from>
    <xdr:to>
      <xdr:col>68</xdr:col>
      <xdr:colOff>203200</xdr:colOff>
      <xdr:row>58</xdr:row>
      <xdr:rowOff>132080</xdr:rowOff>
    </xdr:to>
    <xdr:sp macro="" textlink="">
      <xdr:nvSpPr>
        <xdr:cNvPr id="339" name="楕円 338"/>
        <xdr:cNvSpPr/>
      </xdr:nvSpPr>
      <xdr:spPr>
        <a:xfrm>
          <a:off x="1435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142240</xdr:rowOff>
    </xdr:from>
    <xdr:ext cx="762000" cy="259080"/>
    <xdr:sp macro="" textlink="">
      <xdr:nvSpPr>
        <xdr:cNvPr id="340" name="テキスト ボックス 339"/>
        <xdr:cNvSpPr txBox="1"/>
      </xdr:nvSpPr>
      <xdr:spPr>
        <a:xfrm>
          <a:off x="14020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18415</xdr:rowOff>
    </xdr:from>
    <xdr:to>
      <xdr:col>64</xdr:col>
      <xdr:colOff>152400</xdr:colOff>
      <xdr:row>58</xdr:row>
      <xdr:rowOff>120650</xdr:rowOff>
    </xdr:to>
    <xdr:sp macro="" textlink="">
      <xdr:nvSpPr>
        <xdr:cNvPr id="341" name="楕円 340"/>
        <xdr:cNvSpPr/>
      </xdr:nvSpPr>
      <xdr:spPr>
        <a:xfrm>
          <a:off x="134620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130175</xdr:rowOff>
    </xdr:from>
    <xdr:ext cx="762000" cy="259080"/>
    <xdr:sp macro="" textlink="">
      <xdr:nvSpPr>
        <xdr:cNvPr id="342" name="テキスト ボックス 341"/>
        <xdr:cNvSpPr txBox="1"/>
      </xdr:nvSpPr>
      <xdr:spPr>
        <a:xfrm>
          <a:off x="13131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4" name="テキスト ボックス 34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935" cy="358775"/>
    <xdr:sp macro="" textlink="">
      <xdr:nvSpPr>
        <xdr:cNvPr id="345" name="テキスト ボックス 344"/>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前年度と比較して，０．３ポイント減少した。主な要因として，</a:t>
          </a:r>
          <a:r>
            <a:rPr sz="1300" b="0" i="0" u="none" strike="noStrike" baseline="0">
              <a:solidFill>
                <a:schemeClr val="tx1"/>
              </a:solidFill>
              <a:latin typeface="ＭＳ Ｐゴシック"/>
              <a:ea typeface="ＭＳ Ｐゴシック"/>
            </a:rPr>
            <a:t>かみす防災アリーナの施設購入費の減</a:t>
          </a:r>
          <a:r>
            <a:rPr sz="1300" b="0" i="0" u="none" strike="noStrike" baseline="0">
              <a:solidFill>
                <a:srgbClr val="000000"/>
              </a:solidFill>
              <a:latin typeface="ＭＳ Ｐゴシック"/>
              <a:ea typeface="ＭＳ Ｐゴシック"/>
            </a:rPr>
            <a:t>が挙げられる。</a:t>
          </a:r>
        </a:p>
        <a:p>
          <a:r>
            <a:rPr sz="1300" b="0" i="0" u="none" strike="noStrike" baseline="0">
              <a:solidFill>
                <a:srgbClr val="000000"/>
              </a:solidFill>
              <a:latin typeface="ＭＳ Ｐゴシック"/>
              <a:ea typeface="ＭＳ Ｐゴシック"/>
            </a:rPr>
            <a:t>　類似団体平均より下回っているが，急激な比率上昇とならないよう起債事業の選択と集中を図る。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6" name="テキスト ボックス 35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8" name="テキスト ボックス 35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0" name="テキスト ボックス 35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62" name="テキスト ボックス 361"/>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4" name="テキスト ボックス 363"/>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6" name="テキスト ボックス 36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68" name="テキスト ボックス 367"/>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0" name="直線コネクタ 369"/>
        <xdr:cNvCxnSpPr/>
      </xdr:nvCxnSpPr>
      <xdr:spPr>
        <a:xfrm flipV="1">
          <a:off x="17018000" y="643001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1"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2" name="直線コネクタ 371"/>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62000" cy="259080"/>
    <xdr:sp macro="" textlink="">
      <xdr:nvSpPr>
        <xdr:cNvPr id="373" name="公債費負担の状況最大値テキスト"/>
        <xdr:cNvSpPr txBox="1"/>
      </xdr:nvSpPr>
      <xdr:spPr>
        <a:xfrm>
          <a:off x="17106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4" name="直線コネクタ 373"/>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8890</xdr:rowOff>
    </xdr:to>
    <xdr:cxnSp macro="">
      <xdr:nvCxnSpPr>
        <xdr:cNvPr id="375" name="直線コネクタ 374"/>
        <xdr:cNvCxnSpPr/>
      </xdr:nvCxnSpPr>
      <xdr:spPr>
        <a:xfrm flipV="1">
          <a:off x="16179800" y="66230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48260</xdr:rowOff>
    </xdr:from>
    <xdr:ext cx="762000" cy="259080"/>
    <xdr:sp macro="" textlink="">
      <xdr:nvSpPr>
        <xdr:cNvPr id="376" name="公債費負担の状況平均値テキスト"/>
        <xdr:cNvSpPr txBox="1"/>
      </xdr:nvSpPr>
      <xdr:spPr>
        <a:xfrm>
          <a:off x="17106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77" name="フローチャート: 判断 37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39</xdr:row>
      <xdr:rowOff>8890</xdr:rowOff>
    </xdr:to>
    <xdr:cxnSp macro="">
      <xdr:nvCxnSpPr>
        <xdr:cNvPr id="378" name="直線コネクタ 377"/>
        <xdr:cNvCxnSpPr/>
      </xdr:nvCxnSpPr>
      <xdr:spPr>
        <a:xfrm>
          <a:off x="15290800" y="626110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79" name="フローチャート: 判断 378"/>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138430</xdr:rowOff>
    </xdr:from>
    <xdr:ext cx="736600" cy="259080"/>
    <xdr:sp macro="" textlink="">
      <xdr:nvSpPr>
        <xdr:cNvPr id="380" name="テキスト ボックス 379"/>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88900</xdr:rowOff>
    </xdr:from>
    <xdr:to>
      <xdr:col>72</xdr:col>
      <xdr:colOff>203200</xdr:colOff>
      <xdr:row>37</xdr:row>
      <xdr:rowOff>38100</xdr:rowOff>
    </xdr:to>
    <xdr:cxnSp macro="">
      <xdr:nvCxnSpPr>
        <xdr:cNvPr id="381" name="直線コネクタ 380"/>
        <xdr:cNvCxnSpPr/>
      </xdr:nvCxnSpPr>
      <xdr:spPr>
        <a:xfrm flipV="1">
          <a:off x="14401800" y="62611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2" name="フローチャート: 判断 38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3" name="テキスト ボックス 382"/>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38100</xdr:rowOff>
    </xdr:from>
    <xdr:to>
      <xdr:col>68</xdr:col>
      <xdr:colOff>152400</xdr:colOff>
      <xdr:row>37</xdr:row>
      <xdr:rowOff>86360</xdr:rowOff>
    </xdr:to>
    <xdr:cxnSp macro="">
      <xdr:nvCxnSpPr>
        <xdr:cNvPr id="384" name="直線コネクタ 383"/>
        <xdr:cNvCxnSpPr/>
      </xdr:nvCxnSpPr>
      <xdr:spPr>
        <a:xfrm flipV="1">
          <a:off x="13512800" y="63817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5" name="フローチャート: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0190"/>
    <xdr:sp macro="" textlink="">
      <xdr:nvSpPr>
        <xdr:cNvPr id="386" name="テキスト ボックス 385"/>
        <xdr:cNvSpPr txBox="1"/>
      </xdr:nvSpPr>
      <xdr:spPr>
        <a:xfrm>
          <a:off x="140208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87" name="フローチャート: 判断 386"/>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388" name="テキスト ボックス 387"/>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4" name="楕円 393"/>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73660</xdr:rowOff>
    </xdr:from>
    <xdr:ext cx="762000" cy="259080"/>
    <xdr:sp macro="" textlink="">
      <xdr:nvSpPr>
        <xdr:cNvPr id="395" name="公債費負担の状況該当値テキスト"/>
        <xdr:cNvSpPr txBox="1"/>
      </xdr:nvSpPr>
      <xdr:spPr>
        <a:xfrm>
          <a:off x="17106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6" name="楕円 39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69850</xdr:rowOff>
    </xdr:from>
    <xdr:ext cx="736600" cy="259080"/>
    <xdr:sp macro="" textlink="">
      <xdr:nvSpPr>
        <xdr:cNvPr id="397" name="テキスト ボックス 396"/>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398" name="楕円 397"/>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149860</xdr:rowOff>
    </xdr:from>
    <xdr:ext cx="762000" cy="259080"/>
    <xdr:sp macro="" textlink="">
      <xdr:nvSpPr>
        <xdr:cNvPr id="399" name="テキスト ボックス 398"/>
        <xdr:cNvSpPr txBox="1"/>
      </xdr:nvSpPr>
      <xdr:spPr>
        <a:xfrm>
          <a:off x="14909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0" name="楕円 39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99060</xdr:rowOff>
    </xdr:from>
    <xdr:ext cx="762000" cy="250190"/>
    <xdr:sp macro="" textlink="">
      <xdr:nvSpPr>
        <xdr:cNvPr id="401" name="テキスト ボックス 400"/>
        <xdr:cNvSpPr txBox="1"/>
      </xdr:nvSpPr>
      <xdr:spPr>
        <a:xfrm>
          <a:off x="14020800" y="6099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02" name="楕円 401"/>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147320</xdr:rowOff>
    </xdr:from>
    <xdr:ext cx="762000" cy="259080"/>
    <xdr:sp macro="" textlink="">
      <xdr:nvSpPr>
        <xdr:cNvPr id="403" name="テキスト ボックス 402"/>
        <xdr:cNvSpPr txBox="1"/>
      </xdr:nvSpPr>
      <xdr:spPr>
        <a:xfrm>
          <a:off x="131318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935" cy="358775"/>
    <xdr:sp macro="" textlink="">
      <xdr:nvSpPr>
        <xdr:cNvPr id="406" name="テキスト ボックス 405"/>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将来負担比率については，類似団体の平均値からみても比率は下回っているため，市の財政運営は健全であるといえる。</a:t>
          </a:r>
        </a:p>
        <a:p>
          <a:r>
            <a:rPr sz="1300" b="0" i="0" u="none" strike="noStrike" baseline="0">
              <a:solidFill>
                <a:srgbClr val="000000"/>
              </a:solidFill>
              <a:latin typeface="ＭＳ Ｐゴシック"/>
              <a:ea typeface="ＭＳ Ｐゴシック"/>
            </a:rPr>
            <a:t>　地方債現在高が前年度から約７億１,１００万円減少したものの，</a:t>
          </a:r>
          <a:r>
            <a:rPr sz="1300" b="0" i="0" u="none" strike="noStrike" baseline="0">
              <a:solidFill>
                <a:schemeClr val="tx1"/>
              </a:solidFill>
              <a:latin typeface="ＭＳ Ｐゴシック"/>
              <a:ea typeface="ＭＳ Ｐゴシック"/>
            </a:rPr>
            <a:t>公共施設整備基金等の取崩しによる充当可能基金の減や，普通交付税における合併算定替による縮減額の増などにより，</a:t>
          </a:r>
          <a:r>
            <a:rPr sz="1300" b="0" i="0" u="none" strike="noStrike" baseline="0">
              <a:solidFill>
                <a:srgbClr val="000000"/>
              </a:solidFill>
              <a:latin typeface="ＭＳ Ｐゴシック"/>
              <a:ea typeface="ＭＳ Ｐゴシック"/>
            </a:rPr>
            <a:t>前年度比４．６ポイント増加しているため，市債残高と借入額のバランスを考慮し，基金等の充当可能財源の確保に努める。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17" name="テキスト ボックス 41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0" name="直線コネクタ 41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1" name="テキスト ボックス 420"/>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2" name="直線コネクタ 42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3" name="テキスト ボックス 42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5" name="テキスト ボックス 42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6" name="直線コネクタ 42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7" name="テキスト ボックス 42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8" name="直線コネクタ 42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29" name="テキスト ボックス 42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130810</xdr:rowOff>
    </xdr:to>
    <xdr:cxnSp macro="">
      <xdr:nvCxnSpPr>
        <xdr:cNvPr id="432" name="直線コネクタ 431"/>
        <xdr:cNvCxnSpPr/>
      </xdr:nvCxnSpPr>
      <xdr:spPr>
        <a:xfrm flipV="1">
          <a:off x="17018000" y="237045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102870</xdr:rowOff>
    </xdr:from>
    <xdr:ext cx="762000" cy="259080"/>
    <xdr:sp macro="" textlink="">
      <xdr:nvSpPr>
        <xdr:cNvPr id="433" name="将来負担の状況最小値テキスト"/>
        <xdr:cNvSpPr txBox="1"/>
      </xdr:nvSpPr>
      <xdr:spPr>
        <a:xfrm>
          <a:off x="17106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130810</xdr:rowOff>
    </xdr:from>
    <xdr:to>
      <xdr:col>81</xdr:col>
      <xdr:colOff>133350</xdr:colOff>
      <xdr:row>21</xdr:row>
      <xdr:rowOff>130810</xdr:rowOff>
    </xdr:to>
    <xdr:cxnSp macro="">
      <xdr:nvCxnSpPr>
        <xdr:cNvPr id="434" name="直線コネクタ 433"/>
        <xdr:cNvCxnSpPr/>
      </xdr:nvCxnSpPr>
      <xdr:spPr>
        <a:xfrm>
          <a:off x="16929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3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6" name="直線コネクタ 43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93980</xdr:rowOff>
    </xdr:from>
    <xdr:to>
      <xdr:col>81</xdr:col>
      <xdr:colOff>44450</xdr:colOff>
      <xdr:row>15</xdr:row>
      <xdr:rowOff>155575</xdr:rowOff>
    </xdr:to>
    <xdr:cxnSp macro="">
      <xdr:nvCxnSpPr>
        <xdr:cNvPr id="437" name="直線コネクタ 436"/>
        <xdr:cNvCxnSpPr/>
      </xdr:nvCxnSpPr>
      <xdr:spPr>
        <a:xfrm>
          <a:off x="16179800" y="26657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90170</xdr:rowOff>
    </xdr:from>
    <xdr:ext cx="762000" cy="259080"/>
    <xdr:sp macro="" textlink="">
      <xdr:nvSpPr>
        <xdr:cNvPr id="438" name="将来負担の状況平均値テキスト"/>
        <xdr:cNvSpPr txBox="1"/>
      </xdr:nvSpPr>
      <xdr:spPr>
        <a:xfrm>
          <a:off x="17106900" y="2833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118110</xdr:rowOff>
    </xdr:from>
    <xdr:to>
      <xdr:col>81</xdr:col>
      <xdr:colOff>95250</xdr:colOff>
      <xdr:row>17</xdr:row>
      <xdr:rowOff>48260</xdr:rowOff>
    </xdr:to>
    <xdr:sp macro="" textlink="">
      <xdr:nvSpPr>
        <xdr:cNvPr id="439" name="フローチャート: 判断 438"/>
        <xdr:cNvSpPr/>
      </xdr:nvSpPr>
      <xdr:spPr>
        <a:xfrm>
          <a:off x="16967200" y="286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15</xdr:row>
      <xdr:rowOff>93980</xdr:rowOff>
    </xdr:to>
    <xdr:cxnSp macro="">
      <xdr:nvCxnSpPr>
        <xdr:cNvPr id="440" name="直線コネクタ 439"/>
        <xdr:cNvCxnSpPr/>
      </xdr:nvCxnSpPr>
      <xdr:spPr>
        <a:xfrm>
          <a:off x="15290800" y="25958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48260</xdr:rowOff>
    </xdr:from>
    <xdr:to>
      <xdr:col>77</xdr:col>
      <xdr:colOff>95250</xdr:colOff>
      <xdr:row>16</xdr:row>
      <xdr:rowOff>149860</xdr:rowOff>
    </xdr:to>
    <xdr:sp macro="" textlink="">
      <xdr:nvSpPr>
        <xdr:cNvPr id="441" name="フローチャート: 判断 440"/>
        <xdr:cNvSpPr/>
      </xdr:nvSpPr>
      <xdr:spPr>
        <a:xfrm>
          <a:off x="16129000" y="279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134620</xdr:rowOff>
    </xdr:from>
    <xdr:ext cx="736600" cy="248920"/>
    <xdr:sp macro="" textlink="">
      <xdr:nvSpPr>
        <xdr:cNvPr id="442" name="テキスト ボックス 441"/>
        <xdr:cNvSpPr txBox="1"/>
      </xdr:nvSpPr>
      <xdr:spPr>
        <a:xfrm>
          <a:off x="15798800" y="28778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24130</xdr:rowOff>
    </xdr:from>
    <xdr:to>
      <xdr:col>72</xdr:col>
      <xdr:colOff>203200</xdr:colOff>
      <xdr:row>15</xdr:row>
      <xdr:rowOff>136525</xdr:rowOff>
    </xdr:to>
    <xdr:cxnSp macro="">
      <xdr:nvCxnSpPr>
        <xdr:cNvPr id="443" name="直線コネクタ 442"/>
        <xdr:cNvCxnSpPr/>
      </xdr:nvCxnSpPr>
      <xdr:spPr>
        <a:xfrm flipV="1">
          <a:off x="14401800" y="25958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9525</xdr:rowOff>
    </xdr:from>
    <xdr:to>
      <xdr:col>73</xdr:col>
      <xdr:colOff>44450</xdr:colOff>
      <xdr:row>16</xdr:row>
      <xdr:rowOff>111125</xdr:rowOff>
    </xdr:to>
    <xdr:sp macro="" textlink="">
      <xdr:nvSpPr>
        <xdr:cNvPr id="444" name="フローチャート: 判断 443"/>
        <xdr:cNvSpPr/>
      </xdr:nvSpPr>
      <xdr:spPr>
        <a:xfrm>
          <a:off x="15240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95885</xdr:rowOff>
    </xdr:from>
    <xdr:ext cx="762000" cy="259080"/>
    <xdr:sp macro="" textlink="">
      <xdr:nvSpPr>
        <xdr:cNvPr id="445" name="テキスト ボックス 444"/>
        <xdr:cNvSpPr txBox="1"/>
      </xdr:nvSpPr>
      <xdr:spPr>
        <a:xfrm>
          <a:off x="14909800" y="283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97790</xdr:rowOff>
    </xdr:from>
    <xdr:to>
      <xdr:col>68</xdr:col>
      <xdr:colOff>152400</xdr:colOff>
      <xdr:row>15</xdr:row>
      <xdr:rowOff>136525</xdr:rowOff>
    </xdr:to>
    <xdr:cxnSp macro="">
      <xdr:nvCxnSpPr>
        <xdr:cNvPr id="446" name="直線コネクタ 445"/>
        <xdr:cNvCxnSpPr/>
      </xdr:nvCxnSpPr>
      <xdr:spPr>
        <a:xfrm>
          <a:off x="13512800" y="26695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47" name="フローチャート: 判断 446"/>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117475</xdr:rowOff>
    </xdr:from>
    <xdr:ext cx="762000" cy="259080"/>
    <xdr:sp macro="" textlink="">
      <xdr:nvSpPr>
        <xdr:cNvPr id="448" name="テキスト ボックス 447"/>
        <xdr:cNvSpPr txBox="1"/>
      </xdr:nvSpPr>
      <xdr:spPr>
        <a:xfrm>
          <a:off x="140208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49" name="フローチャート: 判断 448"/>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141605</xdr:rowOff>
    </xdr:from>
    <xdr:ext cx="762000" cy="259080"/>
    <xdr:sp macro="" textlink="">
      <xdr:nvSpPr>
        <xdr:cNvPr id="450" name="テキスト ボックス 449"/>
        <xdr:cNvSpPr txBox="1"/>
      </xdr:nvSpPr>
      <xdr:spPr>
        <a:xfrm>
          <a:off x="13131800" y="288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104775</xdr:rowOff>
    </xdr:from>
    <xdr:to>
      <xdr:col>81</xdr:col>
      <xdr:colOff>95250</xdr:colOff>
      <xdr:row>16</xdr:row>
      <xdr:rowOff>34925</xdr:rowOff>
    </xdr:to>
    <xdr:sp macro="" textlink="">
      <xdr:nvSpPr>
        <xdr:cNvPr id="456" name="楕円 455"/>
        <xdr:cNvSpPr/>
      </xdr:nvSpPr>
      <xdr:spPr>
        <a:xfrm>
          <a:off x="16967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121285</xdr:rowOff>
    </xdr:from>
    <xdr:ext cx="762000" cy="250825"/>
    <xdr:sp macro="" textlink="">
      <xdr:nvSpPr>
        <xdr:cNvPr id="457" name="将来負担の状況該当値テキスト"/>
        <xdr:cNvSpPr txBox="1"/>
      </xdr:nvSpPr>
      <xdr:spPr>
        <a:xfrm>
          <a:off x="17106900" y="25215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43180</xdr:rowOff>
    </xdr:from>
    <xdr:to>
      <xdr:col>77</xdr:col>
      <xdr:colOff>95250</xdr:colOff>
      <xdr:row>15</xdr:row>
      <xdr:rowOff>144780</xdr:rowOff>
    </xdr:to>
    <xdr:sp macro="" textlink="">
      <xdr:nvSpPr>
        <xdr:cNvPr id="458" name="楕円 457"/>
        <xdr:cNvSpPr/>
      </xdr:nvSpPr>
      <xdr:spPr>
        <a:xfrm>
          <a:off x="16129000" y="2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154940</xdr:rowOff>
    </xdr:from>
    <xdr:ext cx="736600" cy="251460"/>
    <xdr:sp macro="" textlink="">
      <xdr:nvSpPr>
        <xdr:cNvPr id="459" name="テキスト ボックス 458"/>
        <xdr:cNvSpPr txBox="1"/>
      </xdr:nvSpPr>
      <xdr:spPr>
        <a:xfrm>
          <a:off x="15798800" y="23837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144780</xdr:rowOff>
    </xdr:from>
    <xdr:to>
      <xdr:col>73</xdr:col>
      <xdr:colOff>44450</xdr:colOff>
      <xdr:row>15</xdr:row>
      <xdr:rowOff>74930</xdr:rowOff>
    </xdr:to>
    <xdr:sp macro="" textlink="">
      <xdr:nvSpPr>
        <xdr:cNvPr id="460" name="楕円 459"/>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85090</xdr:rowOff>
    </xdr:from>
    <xdr:ext cx="762000" cy="259080"/>
    <xdr:sp macro="" textlink="">
      <xdr:nvSpPr>
        <xdr:cNvPr id="461" name="テキスト ボックス 460"/>
        <xdr:cNvSpPr txBox="1"/>
      </xdr:nvSpPr>
      <xdr:spPr>
        <a:xfrm>
          <a:off x="1490980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86360</xdr:rowOff>
    </xdr:from>
    <xdr:to>
      <xdr:col>68</xdr:col>
      <xdr:colOff>203200</xdr:colOff>
      <xdr:row>16</xdr:row>
      <xdr:rowOff>15875</xdr:rowOff>
    </xdr:to>
    <xdr:sp macro="" textlink="">
      <xdr:nvSpPr>
        <xdr:cNvPr id="462" name="楕円 461"/>
        <xdr:cNvSpPr/>
      </xdr:nvSpPr>
      <xdr:spPr>
        <a:xfrm>
          <a:off x="143510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26035</xdr:rowOff>
    </xdr:from>
    <xdr:ext cx="762000" cy="259080"/>
    <xdr:sp macro="" textlink="">
      <xdr:nvSpPr>
        <xdr:cNvPr id="463" name="テキスト ボックス 462"/>
        <xdr:cNvSpPr txBox="1"/>
      </xdr:nvSpPr>
      <xdr:spPr>
        <a:xfrm>
          <a:off x="14020800" y="242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46990</xdr:rowOff>
    </xdr:from>
    <xdr:to>
      <xdr:col>64</xdr:col>
      <xdr:colOff>152400</xdr:colOff>
      <xdr:row>15</xdr:row>
      <xdr:rowOff>148590</xdr:rowOff>
    </xdr:to>
    <xdr:sp macro="" textlink="">
      <xdr:nvSpPr>
        <xdr:cNvPr id="464" name="楕円 463"/>
        <xdr:cNvSpPr/>
      </xdr:nvSpPr>
      <xdr:spPr>
        <a:xfrm>
          <a:off x="13462000" y="26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158750</xdr:rowOff>
    </xdr:from>
    <xdr:ext cx="762000" cy="259080"/>
    <xdr:sp macro="" textlink="">
      <xdr:nvSpPr>
        <xdr:cNvPr id="465" name="テキスト ボックス 464"/>
        <xdr:cNvSpPr txBox="1"/>
      </xdr:nvSpPr>
      <xdr:spPr>
        <a:xfrm>
          <a:off x="13131800" y="238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285" cy="251460"/>
    <xdr:sp macro="" textlink="">
      <xdr:nvSpPr>
        <xdr:cNvPr id="30" name="テキスト ボックス 29"/>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4405" cy="248920"/>
    <xdr:sp macro="" textlink="">
      <xdr:nvSpPr>
        <xdr:cNvPr id="31" name="テキスト ボックス 30"/>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3575" cy="259080"/>
    <xdr:sp macro="" textlink="">
      <xdr:nvSpPr>
        <xdr:cNvPr id="32" name="テキスト ボックス 31"/>
        <xdr:cNvSpPr txBox="1"/>
      </xdr:nvSpPr>
      <xdr:spPr>
        <a:xfrm>
          <a:off x="698500" y="4000500"/>
          <a:ext cx="82835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720" cy="259080"/>
    <xdr:sp macro="" textlink="">
      <xdr:nvSpPr>
        <xdr:cNvPr id="33" name="テキスト ボックス 32"/>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に基づき，適正な定員管理に努め，令和元年度の職員数は前年度から２３名増の５７８名となり，前年度比０．３ポイント増の１８．１％となったが，類似団体との比較では４．３ポイント下回るなど，依然として低い状況である。</a:t>
          </a:r>
        </a:p>
        <a:p>
          <a:r>
            <a:rPr kumimoji="1" lang="ja-JP" altLang="en-US" sz="1300">
              <a:latin typeface="ＭＳ Ｐゴシック"/>
              <a:ea typeface="ＭＳ Ｐゴシック"/>
            </a:rPr>
            <a:t>　今後も市の施策や事業等を勘案し，適正な定員管理を図りながら職員の任用に努める。</a:t>
          </a:r>
        </a:p>
      </xdr:txBody>
    </xdr:sp>
    <xdr:clientData/>
  </xdr:twoCellAnchor>
  <xdr:oneCellAnchor>
    <xdr:from>
      <xdr:col>3</xdr:col>
      <xdr:colOff>123825</xdr:colOff>
      <xdr:row>29</xdr:row>
      <xdr:rowOff>107950</xdr:rowOff>
    </xdr:from>
    <xdr:ext cx="286385" cy="225425"/>
    <xdr:sp macro="" textlink="">
      <xdr:nvSpPr>
        <xdr:cNvPr id="45" name="テキスト ボックス 44"/>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935" cy="250190"/>
    <xdr:sp macro="" textlink="">
      <xdr:nvSpPr>
        <xdr:cNvPr id="47" name="テキスト ボックス 46"/>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5935" cy="259080"/>
    <xdr:sp macro="" textlink="">
      <xdr:nvSpPr>
        <xdr:cNvPr id="49" name="テキスト ボックス 48"/>
        <xdr:cNvSpPr txBox="1"/>
      </xdr:nvSpPr>
      <xdr:spPr>
        <a:xfrm>
          <a:off x="254000" y="7087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5935" cy="251460"/>
    <xdr:sp macro="" textlink="">
      <xdr:nvSpPr>
        <xdr:cNvPr id="51" name="テキスト ボックス 50"/>
        <xdr:cNvSpPr txBox="1"/>
      </xdr:nvSpPr>
      <xdr:spPr>
        <a:xfrm>
          <a:off x="254000" y="6761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5935" cy="258445"/>
    <xdr:sp macro="" textlink="">
      <xdr:nvSpPr>
        <xdr:cNvPr id="53" name="テキスト ボックス 52"/>
        <xdr:cNvSpPr txBox="1"/>
      </xdr:nvSpPr>
      <xdr:spPr>
        <a:xfrm>
          <a:off x="254000" y="6434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5935" cy="259080"/>
    <xdr:sp macro="" textlink="">
      <xdr:nvSpPr>
        <xdr:cNvPr id="55" name="テキスト ボックス 54"/>
        <xdr:cNvSpPr txBox="1"/>
      </xdr:nvSpPr>
      <xdr:spPr>
        <a:xfrm>
          <a:off x="254000" y="6108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5935" cy="248285"/>
    <xdr:sp macro="" textlink="">
      <xdr:nvSpPr>
        <xdr:cNvPr id="57" name="テキスト ボックス 56"/>
        <xdr:cNvSpPr txBox="1"/>
      </xdr:nvSpPr>
      <xdr:spPr>
        <a:xfrm>
          <a:off x="254000" y="5781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5935" cy="259080"/>
    <xdr:sp macro="" textlink="">
      <xdr:nvSpPr>
        <xdr:cNvPr id="59" name="テキスト ボックス 58"/>
        <xdr:cNvSpPr txBox="1"/>
      </xdr:nvSpPr>
      <xdr:spPr>
        <a:xfrm>
          <a:off x="254000" y="5454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935" cy="250190"/>
    <xdr:sp macro="" textlink="">
      <xdr:nvSpPr>
        <xdr:cNvPr id="61" name="テキスト ボックス 60"/>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105410</xdr:rowOff>
    </xdr:from>
    <xdr:to>
      <xdr:col>24</xdr:col>
      <xdr:colOff>25400</xdr:colOff>
      <xdr:row>40</xdr:row>
      <xdr:rowOff>143510</xdr:rowOff>
    </xdr:to>
    <xdr:cxnSp macro="">
      <xdr:nvCxnSpPr>
        <xdr:cNvPr id="63" name="直線コネクタ 62"/>
        <xdr:cNvCxnSpPr/>
      </xdr:nvCxnSpPr>
      <xdr:spPr>
        <a:xfrm flipV="1">
          <a:off x="4826000" y="593471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20320</xdr:rowOff>
    </xdr:from>
    <xdr:ext cx="762000" cy="248920"/>
    <xdr:sp macro="" textlink="">
      <xdr:nvSpPr>
        <xdr:cNvPr id="66" name="人件費最大値テキスト"/>
        <xdr:cNvSpPr txBox="1"/>
      </xdr:nvSpPr>
      <xdr:spPr>
        <a:xfrm>
          <a:off x="4914900" y="56781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105410</xdr:rowOff>
    </xdr:from>
    <xdr:to>
      <xdr:col>24</xdr:col>
      <xdr:colOff>114300</xdr:colOff>
      <xdr:row>34</xdr:row>
      <xdr:rowOff>105410</xdr:rowOff>
    </xdr:to>
    <xdr:cxnSp macro="">
      <xdr:nvCxnSpPr>
        <xdr:cNvPr id="67" name="直線コネクタ 66"/>
        <xdr:cNvCxnSpPr/>
      </xdr:nvCxnSpPr>
      <xdr:spPr>
        <a:xfrm>
          <a:off x="4737100" y="593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72390</xdr:rowOff>
    </xdr:from>
    <xdr:to>
      <xdr:col>24</xdr:col>
      <xdr:colOff>25400</xdr:colOff>
      <xdr:row>34</xdr:row>
      <xdr:rowOff>105410</xdr:rowOff>
    </xdr:to>
    <xdr:cxnSp macro="">
      <xdr:nvCxnSpPr>
        <xdr:cNvPr id="68" name="直線コネクタ 67"/>
        <xdr:cNvCxnSpPr/>
      </xdr:nvCxnSpPr>
      <xdr:spPr>
        <a:xfrm>
          <a:off x="3987800" y="59016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151765</xdr:rowOff>
    </xdr:from>
    <xdr:ext cx="762000" cy="259080"/>
    <xdr:sp macro="" textlink="">
      <xdr:nvSpPr>
        <xdr:cNvPr id="69" name="人件費平均値テキスト"/>
        <xdr:cNvSpPr txBox="1"/>
      </xdr:nvSpPr>
      <xdr:spPr>
        <a:xfrm>
          <a:off x="4914900" y="6323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8255</xdr:rowOff>
    </xdr:from>
    <xdr:to>
      <xdr:col>24</xdr:col>
      <xdr:colOff>76200</xdr:colOff>
      <xdr:row>37</xdr:row>
      <xdr:rowOff>109855</xdr:rowOff>
    </xdr:to>
    <xdr:sp macro="" textlink="">
      <xdr:nvSpPr>
        <xdr:cNvPr id="70" name="フローチャート: 判断 69"/>
        <xdr:cNvSpPr/>
      </xdr:nvSpPr>
      <xdr:spPr>
        <a:xfrm>
          <a:off x="47752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40640</xdr:rowOff>
    </xdr:from>
    <xdr:to>
      <xdr:col>19</xdr:col>
      <xdr:colOff>187325</xdr:colOff>
      <xdr:row>34</xdr:row>
      <xdr:rowOff>72390</xdr:rowOff>
    </xdr:to>
    <xdr:cxnSp macro="">
      <xdr:nvCxnSpPr>
        <xdr:cNvPr id="71" name="直線コネクタ 70"/>
        <xdr:cNvCxnSpPr/>
      </xdr:nvCxnSpPr>
      <xdr:spPr>
        <a:xfrm>
          <a:off x="3098800" y="5869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146685</xdr:rowOff>
    </xdr:from>
    <xdr:to>
      <xdr:col>20</xdr:col>
      <xdr:colOff>38100</xdr:colOff>
      <xdr:row>37</xdr:row>
      <xdr:rowOff>76835</xdr:rowOff>
    </xdr:to>
    <xdr:sp macro="" textlink="">
      <xdr:nvSpPr>
        <xdr:cNvPr id="72" name="フローチャート: 判断 71"/>
        <xdr:cNvSpPr/>
      </xdr:nvSpPr>
      <xdr:spPr>
        <a:xfrm>
          <a:off x="39370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61595</xdr:rowOff>
    </xdr:from>
    <xdr:ext cx="724535" cy="259080"/>
    <xdr:sp macro="" textlink="">
      <xdr:nvSpPr>
        <xdr:cNvPr id="73" name="テキスト ボックス 72"/>
        <xdr:cNvSpPr txBox="1"/>
      </xdr:nvSpPr>
      <xdr:spPr>
        <a:xfrm>
          <a:off x="3606800" y="640524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18415</xdr:rowOff>
    </xdr:from>
    <xdr:to>
      <xdr:col>15</xdr:col>
      <xdr:colOff>98425</xdr:colOff>
      <xdr:row>34</xdr:row>
      <xdr:rowOff>40640</xdr:rowOff>
    </xdr:to>
    <xdr:cxnSp macro="">
      <xdr:nvCxnSpPr>
        <xdr:cNvPr id="74" name="直線コネクタ 73"/>
        <xdr:cNvCxnSpPr/>
      </xdr:nvCxnSpPr>
      <xdr:spPr>
        <a:xfrm>
          <a:off x="2209800" y="5847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158115</xdr:rowOff>
    </xdr:from>
    <xdr:to>
      <xdr:col>15</xdr:col>
      <xdr:colOff>149225</xdr:colOff>
      <xdr:row>37</xdr:row>
      <xdr:rowOff>88265</xdr:rowOff>
    </xdr:to>
    <xdr:sp macro="" textlink="">
      <xdr:nvSpPr>
        <xdr:cNvPr id="75" name="フローチャート: 判断 74"/>
        <xdr:cNvSpPr/>
      </xdr:nvSpPr>
      <xdr:spPr>
        <a:xfrm>
          <a:off x="3048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73025</xdr:rowOff>
    </xdr:from>
    <xdr:ext cx="762000" cy="259080"/>
    <xdr:sp macro="" textlink="">
      <xdr:nvSpPr>
        <xdr:cNvPr id="76" name="テキスト ボックス 75"/>
        <xdr:cNvSpPr txBox="1"/>
      </xdr:nvSpPr>
      <xdr:spPr>
        <a:xfrm>
          <a:off x="2717800" y="641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156845</xdr:rowOff>
    </xdr:from>
    <xdr:to>
      <xdr:col>11</xdr:col>
      <xdr:colOff>9525</xdr:colOff>
      <xdr:row>34</xdr:row>
      <xdr:rowOff>18415</xdr:rowOff>
    </xdr:to>
    <xdr:cxnSp macro="">
      <xdr:nvCxnSpPr>
        <xdr:cNvPr id="77" name="直線コネクタ 76"/>
        <xdr:cNvCxnSpPr/>
      </xdr:nvCxnSpPr>
      <xdr:spPr>
        <a:xfrm>
          <a:off x="1320800" y="5814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125095</xdr:rowOff>
    </xdr:from>
    <xdr:to>
      <xdr:col>11</xdr:col>
      <xdr:colOff>60325</xdr:colOff>
      <xdr:row>37</xdr:row>
      <xdr:rowOff>55245</xdr:rowOff>
    </xdr:to>
    <xdr:sp macro="" textlink="">
      <xdr:nvSpPr>
        <xdr:cNvPr id="78" name="フローチャート: 判断 77"/>
        <xdr:cNvSpPr/>
      </xdr:nvSpPr>
      <xdr:spPr>
        <a:xfrm>
          <a:off x="21590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40640</xdr:rowOff>
    </xdr:from>
    <xdr:ext cx="749935" cy="251460"/>
    <xdr:sp macro="" textlink="">
      <xdr:nvSpPr>
        <xdr:cNvPr id="79" name="テキスト ボックス 78"/>
        <xdr:cNvSpPr txBox="1"/>
      </xdr:nvSpPr>
      <xdr:spPr>
        <a:xfrm>
          <a:off x="1828800" y="638429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125095</xdr:rowOff>
    </xdr:from>
    <xdr:to>
      <xdr:col>6</xdr:col>
      <xdr:colOff>171450</xdr:colOff>
      <xdr:row>37</xdr:row>
      <xdr:rowOff>55245</xdr:rowOff>
    </xdr:to>
    <xdr:sp macro="" textlink="">
      <xdr:nvSpPr>
        <xdr:cNvPr id="80" name="フローチャート: 判断 79"/>
        <xdr:cNvSpPr/>
      </xdr:nvSpPr>
      <xdr:spPr>
        <a:xfrm>
          <a:off x="12700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40640</xdr:rowOff>
    </xdr:from>
    <xdr:ext cx="749935" cy="251460"/>
    <xdr:sp macro="" textlink="">
      <xdr:nvSpPr>
        <xdr:cNvPr id="81" name="テキスト ボックス 80"/>
        <xdr:cNvSpPr txBox="1"/>
      </xdr:nvSpPr>
      <xdr:spPr>
        <a:xfrm>
          <a:off x="939800" y="638429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935" cy="259080"/>
    <xdr:sp macro="" textlink="">
      <xdr:nvSpPr>
        <xdr:cNvPr id="84" name="テキスト ボックス 83"/>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54610</xdr:rowOff>
    </xdr:from>
    <xdr:to>
      <xdr:col>24</xdr:col>
      <xdr:colOff>76200</xdr:colOff>
      <xdr:row>34</xdr:row>
      <xdr:rowOff>156210</xdr:rowOff>
    </xdr:to>
    <xdr:sp macro="" textlink="">
      <xdr:nvSpPr>
        <xdr:cNvPr id="87" name="楕円 86"/>
        <xdr:cNvSpPr/>
      </xdr:nvSpPr>
      <xdr:spPr>
        <a:xfrm>
          <a:off x="47752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134620</xdr:rowOff>
    </xdr:from>
    <xdr:ext cx="762000" cy="248920"/>
    <xdr:sp macro="" textlink="">
      <xdr:nvSpPr>
        <xdr:cNvPr id="88" name="人件費該当値テキスト"/>
        <xdr:cNvSpPr txBox="1"/>
      </xdr:nvSpPr>
      <xdr:spPr>
        <a:xfrm>
          <a:off x="4914900" y="57924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21590</xdr:rowOff>
    </xdr:from>
    <xdr:to>
      <xdr:col>20</xdr:col>
      <xdr:colOff>38100</xdr:colOff>
      <xdr:row>34</xdr:row>
      <xdr:rowOff>123190</xdr:rowOff>
    </xdr:to>
    <xdr:sp macro="" textlink="">
      <xdr:nvSpPr>
        <xdr:cNvPr id="89" name="楕円 88"/>
        <xdr:cNvSpPr/>
      </xdr:nvSpPr>
      <xdr:spPr>
        <a:xfrm>
          <a:off x="39370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133350</xdr:rowOff>
    </xdr:from>
    <xdr:ext cx="724535" cy="250190"/>
    <xdr:sp macro="" textlink="">
      <xdr:nvSpPr>
        <xdr:cNvPr id="90" name="テキスト ボックス 89"/>
        <xdr:cNvSpPr txBox="1"/>
      </xdr:nvSpPr>
      <xdr:spPr>
        <a:xfrm>
          <a:off x="3606800" y="5619750"/>
          <a:ext cx="724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160655</xdr:rowOff>
    </xdr:from>
    <xdr:to>
      <xdr:col>15</xdr:col>
      <xdr:colOff>149225</xdr:colOff>
      <xdr:row>34</xdr:row>
      <xdr:rowOff>90805</xdr:rowOff>
    </xdr:to>
    <xdr:sp macro="" textlink="">
      <xdr:nvSpPr>
        <xdr:cNvPr id="91" name="楕円 90"/>
        <xdr:cNvSpPr/>
      </xdr:nvSpPr>
      <xdr:spPr>
        <a:xfrm>
          <a:off x="30480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100965</xdr:rowOff>
    </xdr:from>
    <xdr:ext cx="762000" cy="248285"/>
    <xdr:sp macro="" textlink="">
      <xdr:nvSpPr>
        <xdr:cNvPr id="92" name="テキスト ボックス 91"/>
        <xdr:cNvSpPr txBox="1"/>
      </xdr:nvSpPr>
      <xdr:spPr>
        <a:xfrm>
          <a:off x="2717800" y="55873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139065</xdr:rowOff>
    </xdr:from>
    <xdr:to>
      <xdr:col>11</xdr:col>
      <xdr:colOff>60325</xdr:colOff>
      <xdr:row>34</xdr:row>
      <xdr:rowOff>69215</xdr:rowOff>
    </xdr:to>
    <xdr:sp macro="" textlink="">
      <xdr:nvSpPr>
        <xdr:cNvPr id="93" name="楕円 92"/>
        <xdr:cNvSpPr/>
      </xdr:nvSpPr>
      <xdr:spPr>
        <a:xfrm>
          <a:off x="2159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79375</xdr:rowOff>
    </xdr:from>
    <xdr:ext cx="749935" cy="258445"/>
    <xdr:sp macro="" textlink="">
      <xdr:nvSpPr>
        <xdr:cNvPr id="94" name="テキスト ボックス 93"/>
        <xdr:cNvSpPr txBox="1"/>
      </xdr:nvSpPr>
      <xdr:spPr>
        <a:xfrm>
          <a:off x="1828800" y="556577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106045</xdr:rowOff>
    </xdr:from>
    <xdr:to>
      <xdr:col>6</xdr:col>
      <xdr:colOff>171450</xdr:colOff>
      <xdr:row>34</xdr:row>
      <xdr:rowOff>36195</xdr:rowOff>
    </xdr:to>
    <xdr:sp macro="" textlink="">
      <xdr:nvSpPr>
        <xdr:cNvPr id="95" name="楕円 94"/>
        <xdr:cNvSpPr/>
      </xdr:nvSpPr>
      <xdr:spPr>
        <a:xfrm>
          <a:off x="12700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46355</xdr:rowOff>
    </xdr:from>
    <xdr:ext cx="749935" cy="259080"/>
    <xdr:sp macro="" textlink="">
      <xdr:nvSpPr>
        <xdr:cNvPr id="96" name="テキスト ボックス 95"/>
        <xdr:cNvSpPr txBox="1"/>
      </xdr:nvSpPr>
      <xdr:spPr>
        <a:xfrm>
          <a:off x="939800" y="55327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物件費</a:t>
          </a:r>
          <a:r>
            <a:rPr lang="ja-JP" altLang="ja-JP" sz="1300" b="0" i="0" baseline="0">
              <a:solidFill>
                <a:sysClr val="windowText" lastClr="000000"/>
              </a:solidFill>
              <a:effectLst/>
              <a:latin typeface="ＭＳ ゴシック"/>
              <a:ea typeface="ＭＳ ゴシック"/>
              <a:cs typeface="+mn-cs"/>
            </a:rPr>
            <a:t>が類似団体平均に比べ</a:t>
          </a:r>
          <a:r>
            <a:rPr lang="ja-JP" altLang="en-US" sz="1300" b="0" i="0" baseline="0">
              <a:solidFill>
                <a:sysClr val="windowText" lastClr="000000"/>
              </a:solidFill>
              <a:effectLst/>
              <a:latin typeface="ＭＳ ゴシック"/>
              <a:ea typeface="ＭＳ ゴシック"/>
              <a:cs typeface="+mn-cs"/>
            </a:rPr>
            <a:t>て</a:t>
          </a:r>
          <a:r>
            <a:rPr lang="ja-JP" altLang="ja-JP" sz="1300" b="0" i="0" baseline="0">
              <a:solidFill>
                <a:sysClr val="windowText" lastClr="000000"/>
              </a:solidFill>
              <a:effectLst/>
              <a:latin typeface="ＭＳ ゴシック"/>
              <a:ea typeface="ＭＳ ゴシック"/>
              <a:cs typeface="+mn-cs"/>
            </a:rPr>
            <a:t>高いのは，</a:t>
          </a:r>
          <a:r>
            <a:rPr lang="ja-JP" altLang="ja-JP" sz="1300" b="0" i="0" baseline="0">
              <a:solidFill>
                <a:schemeClr val="tx1"/>
              </a:solidFill>
              <a:effectLst/>
              <a:latin typeface="ＭＳ ゴシック"/>
              <a:ea typeface="ＭＳ ゴシック"/>
              <a:cs typeface="+mn-cs"/>
            </a:rPr>
            <a:t>児童館やスポーツ施設等の指定管理</a:t>
          </a:r>
          <a:r>
            <a:rPr lang="ja-JP" altLang="en-US" sz="1300" b="0" i="0" baseline="0">
              <a:solidFill>
                <a:schemeClr val="tx1"/>
              </a:solidFill>
              <a:effectLst/>
              <a:latin typeface="ＭＳ ゴシック"/>
              <a:ea typeface="ＭＳ ゴシック"/>
              <a:cs typeface="+mn-cs"/>
            </a:rPr>
            <a:t>者</a:t>
          </a:r>
          <a:r>
            <a:rPr lang="ja-JP" altLang="ja-JP" sz="1300" b="0" i="0" baseline="0">
              <a:solidFill>
                <a:schemeClr val="tx1"/>
              </a:solidFill>
              <a:effectLst/>
              <a:latin typeface="ＭＳ ゴシック"/>
              <a:ea typeface="ＭＳ ゴシック"/>
              <a:cs typeface="+mn-cs"/>
            </a:rPr>
            <a:t>制度導入によるものである。</a:t>
          </a:r>
          <a:r>
            <a:rPr lang="ja-JP" altLang="ja-JP" sz="1300" b="0" i="0" baseline="0">
              <a:solidFill>
                <a:sysClr val="windowText" lastClr="000000"/>
              </a:solidFill>
              <a:effectLst/>
              <a:latin typeface="ＭＳ ゴシック"/>
              <a:ea typeface="ＭＳ ゴシック"/>
              <a:cs typeface="+mn-cs"/>
            </a:rPr>
            <a:t>前年度より１．９ポイント比率が上昇している要因としては，かみす防災アリーナの施設管理委託料やリサイクルプラザ管理運営事業等によるものである。</a:t>
          </a:r>
          <a:endParaRPr lang="ja-JP" altLang="ja-JP" sz="1300" b="0" i="0" baseline="0">
            <a:solidFill>
              <a:srgbClr val="FF0000"/>
            </a:solidFill>
            <a:effectLst/>
            <a:latin typeface="ＭＳ ゴシック"/>
            <a:ea typeface="ＭＳ ゴシック"/>
            <a:cs typeface="+mn-cs"/>
          </a:endParaRPr>
        </a:p>
        <a:p>
          <a:r>
            <a:rPr lang="ja-JP" altLang="ja-JP" sz="1300" b="0" i="0" baseline="0">
              <a:solidFill>
                <a:sysClr val="windowText" lastClr="000000"/>
              </a:solidFill>
              <a:effectLst/>
              <a:latin typeface="ＭＳ ゴシック"/>
              <a:ea typeface="ＭＳ ゴシック"/>
              <a:cs typeface="+mn-cs"/>
            </a:rPr>
            <a:t>　引き続き事業の取捨選択を徹底していくことで</a:t>
          </a:r>
          <a:r>
            <a:rPr lang="ja-JP" altLang="ja-JP" sz="1300" b="0" i="0" baseline="0">
              <a:solidFill>
                <a:schemeClr val="dk1"/>
              </a:solidFill>
              <a:effectLst/>
              <a:latin typeface="ＭＳ ゴシック"/>
              <a:ea typeface="ＭＳ ゴシック"/>
              <a:cs typeface="+mn-cs"/>
            </a:rPr>
            <a:t>経費の抑制を図</a:t>
          </a:r>
          <a:r>
            <a:rPr lang="ja-JP" altLang="en-US" sz="1300" b="0" i="0" baseline="0">
              <a:solidFill>
                <a:schemeClr val="dk1"/>
              </a:solidFill>
              <a:effectLst/>
              <a:latin typeface="ＭＳ ゴシック"/>
              <a:ea typeface="ＭＳ ゴシック"/>
              <a:cs typeface="+mn-cs"/>
            </a:rPr>
            <a:t>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6385" cy="225425"/>
    <xdr:sp macro="" textlink="">
      <xdr:nvSpPr>
        <xdr:cNvPr id="108" name="テキスト ボックス 107"/>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935" cy="250190"/>
    <xdr:sp macro="" textlink="">
      <xdr:nvSpPr>
        <xdr:cNvPr id="110" name="テキスト ボックス 109"/>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5935" cy="259080"/>
    <xdr:sp macro="" textlink="">
      <xdr:nvSpPr>
        <xdr:cNvPr id="112" name="テキスト ボックス 111"/>
        <xdr:cNvSpPr txBox="1"/>
      </xdr:nvSpPr>
      <xdr:spPr>
        <a:xfrm>
          <a:off x="11938000" y="3658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5935" cy="251460"/>
    <xdr:sp macro="" textlink="">
      <xdr:nvSpPr>
        <xdr:cNvPr id="114" name="テキスト ボックス 113"/>
        <xdr:cNvSpPr txBox="1"/>
      </xdr:nvSpPr>
      <xdr:spPr>
        <a:xfrm>
          <a:off x="11938000" y="3332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5935" cy="258445"/>
    <xdr:sp macro="" textlink="">
      <xdr:nvSpPr>
        <xdr:cNvPr id="116" name="テキスト ボックス 115"/>
        <xdr:cNvSpPr txBox="1"/>
      </xdr:nvSpPr>
      <xdr:spPr>
        <a:xfrm>
          <a:off x="11938000" y="3005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5935" cy="259080"/>
    <xdr:sp macro="" textlink="">
      <xdr:nvSpPr>
        <xdr:cNvPr id="118" name="テキスト ボックス 117"/>
        <xdr:cNvSpPr txBox="1"/>
      </xdr:nvSpPr>
      <xdr:spPr>
        <a:xfrm>
          <a:off x="11938000" y="2679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5935" cy="248285"/>
    <xdr:sp macro="" textlink="">
      <xdr:nvSpPr>
        <xdr:cNvPr id="120" name="テキスト ボックス 119"/>
        <xdr:cNvSpPr txBox="1"/>
      </xdr:nvSpPr>
      <xdr:spPr>
        <a:xfrm>
          <a:off x="11938000" y="2352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5935" cy="259080"/>
    <xdr:sp macro="" textlink="">
      <xdr:nvSpPr>
        <xdr:cNvPr id="122" name="テキスト ボックス 121"/>
        <xdr:cNvSpPr txBox="1"/>
      </xdr:nvSpPr>
      <xdr:spPr>
        <a:xfrm>
          <a:off x="11938000" y="2025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935" cy="250190"/>
    <xdr:sp macro="" textlink="">
      <xdr:nvSpPr>
        <xdr:cNvPr id="124" name="テキスト ボックス 123"/>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22</xdr:row>
      <xdr:rowOff>29210</xdr:rowOff>
    </xdr:to>
    <xdr:cxnSp macro="">
      <xdr:nvCxnSpPr>
        <xdr:cNvPr id="126" name="直線コネクタ 125"/>
        <xdr:cNvCxnSpPr/>
      </xdr:nvCxnSpPr>
      <xdr:spPr>
        <a:xfrm flipV="1">
          <a:off x="16510000" y="22663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1270</xdr:rowOff>
    </xdr:from>
    <xdr:ext cx="762000" cy="259080"/>
    <xdr:sp macro="" textlink="">
      <xdr:nvSpPr>
        <xdr:cNvPr id="127" name="物件費最小値テキスト"/>
        <xdr:cNvSpPr txBox="1"/>
      </xdr:nvSpPr>
      <xdr:spPr>
        <a:xfrm>
          <a:off x="16598900" y="377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29210</xdr:rowOff>
    </xdr:from>
    <xdr:to>
      <xdr:col>82</xdr:col>
      <xdr:colOff>196850</xdr:colOff>
      <xdr:row>22</xdr:row>
      <xdr:rowOff>29210</xdr:rowOff>
    </xdr:to>
    <xdr:cxnSp macro="">
      <xdr:nvCxnSpPr>
        <xdr:cNvPr id="128" name="直線コネクタ 127"/>
        <xdr:cNvCxnSpPr/>
      </xdr:nvCxnSpPr>
      <xdr:spPr>
        <a:xfrm>
          <a:off x="16421100" y="380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123825</xdr:rowOff>
    </xdr:from>
    <xdr:ext cx="762000" cy="248285"/>
    <xdr:sp macro="" textlink="">
      <xdr:nvSpPr>
        <xdr:cNvPr id="129" name="物件費最大値テキスト"/>
        <xdr:cNvSpPr txBox="1"/>
      </xdr:nvSpPr>
      <xdr:spPr>
        <a:xfrm>
          <a:off x="16598900" y="20097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196850</xdr:colOff>
      <xdr:row>13</xdr:row>
      <xdr:rowOff>37465</xdr:rowOff>
    </xdr:to>
    <xdr:cxnSp macro="">
      <xdr:nvCxnSpPr>
        <xdr:cNvPr id="130" name="直線コネクタ 129"/>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53340</xdr:rowOff>
    </xdr:from>
    <xdr:to>
      <xdr:col>82</xdr:col>
      <xdr:colOff>107950</xdr:colOff>
      <xdr:row>21</xdr:row>
      <xdr:rowOff>20955</xdr:rowOff>
    </xdr:to>
    <xdr:cxnSp macro="">
      <xdr:nvCxnSpPr>
        <xdr:cNvPr id="131" name="直線コネクタ 130"/>
        <xdr:cNvCxnSpPr/>
      </xdr:nvCxnSpPr>
      <xdr:spPr>
        <a:xfrm>
          <a:off x="15671800" y="3310890"/>
          <a:ext cx="8382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149860</xdr:rowOff>
    </xdr:from>
    <xdr:ext cx="762000" cy="259080"/>
    <xdr:sp macro="" textlink="">
      <xdr:nvSpPr>
        <xdr:cNvPr id="132" name="物件費平均値テキスト"/>
        <xdr:cNvSpPr txBox="1"/>
      </xdr:nvSpPr>
      <xdr:spPr>
        <a:xfrm>
          <a:off x="16598900" y="2893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78105</xdr:rowOff>
    </xdr:from>
    <xdr:to>
      <xdr:col>78</xdr:col>
      <xdr:colOff>69850</xdr:colOff>
      <xdr:row>19</xdr:row>
      <xdr:rowOff>53340</xdr:rowOff>
    </xdr:to>
    <xdr:cxnSp macro="">
      <xdr:nvCxnSpPr>
        <xdr:cNvPr id="134" name="直線コネクタ 133"/>
        <xdr:cNvCxnSpPr/>
      </xdr:nvCxnSpPr>
      <xdr:spPr>
        <a:xfrm>
          <a:off x="14782800" y="31642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35560</xdr:rowOff>
    </xdr:from>
    <xdr:to>
      <xdr:col>78</xdr:col>
      <xdr:colOff>120650</xdr:colOff>
      <xdr:row>17</xdr:row>
      <xdr:rowOff>137160</xdr:rowOff>
    </xdr:to>
    <xdr:sp macro="" textlink="">
      <xdr:nvSpPr>
        <xdr:cNvPr id="135" name="フローチャート: 判断 134"/>
        <xdr:cNvSpPr/>
      </xdr:nvSpPr>
      <xdr:spPr>
        <a:xfrm>
          <a:off x="15621000" y="29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147320</xdr:rowOff>
    </xdr:from>
    <xdr:ext cx="736600" cy="259080"/>
    <xdr:sp macro="" textlink="">
      <xdr:nvSpPr>
        <xdr:cNvPr id="136" name="テキスト ボックス 135"/>
        <xdr:cNvSpPr txBox="1"/>
      </xdr:nvSpPr>
      <xdr:spPr>
        <a:xfrm>
          <a:off x="15290800" y="271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78105</xdr:rowOff>
    </xdr:from>
    <xdr:to>
      <xdr:col>73</xdr:col>
      <xdr:colOff>180975</xdr:colOff>
      <xdr:row>19</xdr:row>
      <xdr:rowOff>167640</xdr:rowOff>
    </xdr:to>
    <xdr:cxnSp macro="">
      <xdr:nvCxnSpPr>
        <xdr:cNvPr id="137" name="直線コネクタ 136"/>
        <xdr:cNvCxnSpPr/>
      </xdr:nvCxnSpPr>
      <xdr:spPr>
        <a:xfrm flipV="1">
          <a:off x="13893800" y="316420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141605</xdr:rowOff>
    </xdr:from>
    <xdr:to>
      <xdr:col>74</xdr:col>
      <xdr:colOff>31750</xdr:colOff>
      <xdr:row>17</xdr:row>
      <xdr:rowOff>71755</xdr:rowOff>
    </xdr:to>
    <xdr:sp macro="" textlink="">
      <xdr:nvSpPr>
        <xdr:cNvPr id="138" name="フローチャート: 判断 137"/>
        <xdr:cNvSpPr/>
      </xdr:nvSpPr>
      <xdr:spPr>
        <a:xfrm>
          <a:off x="14732000" y="28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81915</xdr:rowOff>
    </xdr:from>
    <xdr:ext cx="762000" cy="259080"/>
    <xdr:sp macro="" textlink="">
      <xdr:nvSpPr>
        <xdr:cNvPr id="139" name="テキスト ボックス 138"/>
        <xdr:cNvSpPr txBox="1"/>
      </xdr:nvSpPr>
      <xdr:spPr>
        <a:xfrm>
          <a:off x="14401800"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143510</xdr:rowOff>
    </xdr:from>
    <xdr:to>
      <xdr:col>69</xdr:col>
      <xdr:colOff>92075</xdr:colOff>
      <xdr:row>19</xdr:row>
      <xdr:rowOff>167640</xdr:rowOff>
    </xdr:to>
    <xdr:cxnSp macro="">
      <xdr:nvCxnSpPr>
        <xdr:cNvPr id="140" name="直線コネクタ 139"/>
        <xdr:cNvCxnSpPr/>
      </xdr:nvCxnSpPr>
      <xdr:spPr>
        <a:xfrm>
          <a:off x="13004800" y="32296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27305</xdr:rowOff>
    </xdr:from>
    <xdr:to>
      <xdr:col>69</xdr:col>
      <xdr:colOff>142875</xdr:colOff>
      <xdr:row>16</xdr:row>
      <xdr:rowOff>128905</xdr:rowOff>
    </xdr:to>
    <xdr:sp macro="" textlink="">
      <xdr:nvSpPr>
        <xdr:cNvPr id="141" name="フローチャート: 判断 140"/>
        <xdr:cNvSpPr/>
      </xdr:nvSpPr>
      <xdr:spPr>
        <a:xfrm>
          <a:off x="13843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139065</xdr:rowOff>
    </xdr:from>
    <xdr:ext cx="749935" cy="259080"/>
    <xdr:sp macro="" textlink="">
      <xdr:nvSpPr>
        <xdr:cNvPr id="142" name="テキスト ボックス 141"/>
        <xdr:cNvSpPr txBox="1"/>
      </xdr:nvSpPr>
      <xdr:spPr>
        <a:xfrm>
          <a:off x="13512800" y="253936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84455</xdr:rowOff>
    </xdr:from>
    <xdr:to>
      <xdr:col>65</xdr:col>
      <xdr:colOff>53975</xdr:colOff>
      <xdr:row>16</xdr:row>
      <xdr:rowOff>14605</xdr:rowOff>
    </xdr:to>
    <xdr:sp macro="" textlink="">
      <xdr:nvSpPr>
        <xdr:cNvPr id="143" name="フローチャート: 判断 142"/>
        <xdr:cNvSpPr/>
      </xdr:nvSpPr>
      <xdr:spPr>
        <a:xfrm>
          <a:off x="12954000" y="26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24765</xdr:rowOff>
    </xdr:from>
    <xdr:ext cx="762000" cy="259080"/>
    <xdr:sp macro="" textlink="">
      <xdr:nvSpPr>
        <xdr:cNvPr id="144" name="テキスト ボックス 143"/>
        <xdr:cNvSpPr txBox="1"/>
      </xdr:nvSpPr>
      <xdr:spPr>
        <a:xfrm>
          <a:off x="12623800" y="242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935" cy="259080"/>
    <xdr:sp macro="" textlink="">
      <xdr:nvSpPr>
        <xdr:cNvPr id="146" name="テキスト ボックス 145"/>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935" cy="259080"/>
    <xdr:sp macro="" textlink="">
      <xdr:nvSpPr>
        <xdr:cNvPr id="147" name="テキスト ボックス 146"/>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935" cy="259080"/>
    <xdr:sp macro="" textlink="">
      <xdr:nvSpPr>
        <xdr:cNvPr id="149" name="テキスト ボックス 148"/>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141605</xdr:rowOff>
    </xdr:from>
    <xdr:to>
      <xdr:col>82</xdr:col>
      <xdr:colOff>158750</xdr:colOff>
      <xdr:row>21</xdr:row>
      <xdr:rowOff>71755</xdr:rowOff>
    </xdr:to>
    <xdr:sp macro="" textlink="">
      <xdr:nvSpPr>
        <xdr:cNvPr id="150" name="楕円 149"/>
        <xdr:cNvSpPr/>
      </xdr:nvSpPr>
      <xdr:spPr>
        <a:xfrm>
          <a:off x="164592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113665</xdr:rowOff>
    </xdr:from>
    <xdr:ext cx="762000" cy="258445"/>
    <xdr:sp macro="" textlink="">
      <xdr:nvSpPr>
        <xdr:cNvPr id="151" name="物件費該当値テキスト"/>
        <xdr:cNvSpPr txBox="1"/>
      </xdr:nvSpPr>
      <xdr:spPr>
        <a:xfrm>
          <a:off x="16598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2540</xdr:rowOff>
    </xdr:from>
    <xdr:to>
      <xdr:col>78</xdr:col>
      <xdr:colOff>120650</xdr:colOff>
      <xdr:row>19</xdr:row>
      <xdr:rowOff>104140</xdr:rowOff>
    </xdr:to>
    <xdr:sp macro="" textlink="">
      <xdr:nvSpPr>
        <xdr:cNvPr id="152" name="楕円 151"/>
        <xdr:cNvSpPr/>
      </xdr:nvSpPr>
      <xdr:spPr>
        <a:xfrm>
          <a:off x="15621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88900</xdr:rowOff>
    </xdr:from>
    <xdr:ext cx="736600" cy="248920"/>
    <xdr:sp macro="" textlink="">
      <xdr:nvSpPr>
        <xdr:cNvPr id="153" name="テキスト ボックス 152"/>
        <xdr:cNvSpPr txBox="1"/>
      </xdr:nvSpPr>
      <xdr:spPr>
        <a:xfrm>
          <a:off x="15290800" y="33464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27305</xdr:rowOff>
    </xdr:from>
    <xdr:to>
      <xdr:col>74</xdr:col>
      <xdr:colOff>31750</xdr:colOff>
      <xdr:row>18</xdr:row>
      <xdr:rowOff>128905</xdr:rowOff>
    </xdr:to>
    <xdr:sp macro="" textlink="">
      <xdr:nvSpPr>
        <xdr:cNvPr id="154" name="楕円 153"/>
        <xdr:cNvSpPr/>
      </xdr:nvSpPr>
      <xdr:spPr>
        <a:xfrm>
          <a:off x="14732000" y="31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113665</xdr:rowOff>
    </xdr:from>
    <xdr:ext cx="762000" cy="258445"/>
    <xdr:sp macro="" textlink="">
      <xdr:nvSpPr>
        <xdr:cNvPr id="155" name="テキスト ボックス 154"/>
        <xdr:cNvSpPr txBox="1"/>
      </xdr:nvSpPr>
      <xdr:spPr>
        <a:xfrm>
          <a:off x="14401800" y="319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116840</xdr:rowOff>
    </xdr:from>
    <xdr:to>
      <xdr:col>69</xdr:col>
      <xdr:colOff>142875</xdr:colOff>
      <xdr:row>20</xdr:row>
      <xdr:rowOff>46990</xdr:rowOff>
    </xdr:to>
    <xdr:sp macro="" textlink="">
      <xdr:nvSpPr>
        <xdr:cNvPr id="156" name="楕円 155"/>
        <xdr:cNvSpPr/>
      </xdr:nvSpPr>
      <xdr:spPr>
        <a:xfrm>
          <a:off x="13843000" y="33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31750</xdr:rowOff>
    </xdr:from>
    <xdr:ext cx="749935" cy="248920"/>
    <xdr:sp macro="" textlink="">
      <xdr:nvSpPr>
        <xdr:cNvPr id="157" name="テキスト ボックス 156"/>
        <xdr:cNvSpPr txBox="1"/>
      </xdr:nvSpPr>
      <xdr:spPr>
        <a:xfrm>
          <a:off x="13512800" y="346075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92710</xdr:rowOff>
    </xdr:from>
    <xdr:to>
      <xdr:col>65</xdr:col>
      <xdr:colOff>53975</xdr:colOff>
      <xdr:row>19</xdr:row>
      <xdr:rowOff>22860</xdr:rowOff>
    </xdr:to>
    <xdr:sp macro="" textlink="">
      <xdr:nvSpPr>
        <xdr:cNvPr id="158" name="楕円 157"/>
        <xdr:cNvSpPr/>
      </xdr:nvSpPr>
      <xdr:spPr>
        <a:xfrm>
          <a:off x="12954000" y="31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7620</xdr:rowOff>
    </xdr:from>
    <xdr:ext cx="762000" cy="250190"/>
    <xdr:sp macro="" textlink="">
      <xdr:nvSpPr>
        <xdr:cNvPr id="159" name="テキスト ボックス 158"/>
        <xdr:cNvSpPr txBox="1"/>
      </xdr:nvSpPr>
      <xdr:spPr>
        <a:xfrm>
          <a:off x="12623800" y="3265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扶助費に係る経常収支比率が類似団体平均を上回り，かつ上昇傾向にある要因として，保育所運営委託料，市単独の医療費助成などが挙げられる。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6385" cy="225425"/>
    <xdr:sp macro="" textlink="">
      <xdr:nvSpPr>
        <xdr:cNvPr id="171" name="テキスト ボックス 170"/>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935" cy="250190"/>
    <xdr:sp macro="" textlink="">
      <xdr:nvSpPr>
        <xdr:cNvPr id="173" name="テキスト ボックス 172"/>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495935" cy="250190"/>
    <xdr:sp macro="" textlink="">
      <xdr:nvSpPr>
        <xdr:cNvPr id="175" name="テキスト ボックス 174"/>
        <xdr:cNvSpPr txBox="1"/>
      </xdr:nvSpPr>
      <xdr:spPr>
        <a:xfrm>
          <a:off x="254000" y="102717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5935" cy="250190"/>
    <xdr:sp macro="" textlink="">
      <xdr:nvSpPr>
        <xdr:cNvPr id="177" name="テキスト ボックス 176"/>
        <xdr:cNvSpPr txBox="1"/>
      </xdr:nvSpPr>
      <xdr:spPr>
        <a:xfrm>
          <a:off x="254000" y="9700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495935" cy="250190"/>
    <xdr:sp macro="" textlink="">
      <xdr:nvSpPr>
        <xdr:cNvPr id="179" name="テキスト ボックス 178"/>
        <xdr:cNvSpPr txBox="1"/>
      </xdr:nvSpPr>
      <xdr:spPr>
        <a:xfrm>
          <a:off x="254000" y="91287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935" cy="250190"/>
    <xdr:sp macro="" textlink="">
      <xdr:nvSpPr>
        <xdr:cNvPr id="181" name="テキスト ボックス 180"/>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70485</xdr:rowOff>
    </xdr:from>
    <xdr:ext cx="762000" cy="259080"/>
    <xdr:sp macro="" textlink="">
      <xdr:nvSpPr>
        <xdr:cNvPr id="184" name="扶助費最小値テキスト"/>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127635</xdr:rowOff>
    </xdr:from>
    <xdr:ext cx="762000" cy="259080"/>
    <xdr:sp macro="" textlink="">
      <xdr:nvSpPr>
        <xdr:cNvPr id="186" name="扶助費最大値テキスト"/>
        <xdr:cNvSpPr txBox="1"/>
      </xdr:nvSpPr>
      <xdr:spPr>
        <a:xfrm>
          <a:off x="4914900" y="887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98425</xdr:rowOff>
    </xdr:to>
    <xdr:cxnSp macro="">
      <xdr:nvCxnSpPr>
        <xdr:cNvPr id="188" name="直線コネクタ 187"/>
        <xdr:cNvCxnSpPr/>
      </xdr:nvCxnSpPr>
      <xdr:spPr>
        <a:xfrm>
          <a:off x="3987800" y="105283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762000" cy="259080"/>
    <xdr:sp macro="" textlink="">
      <xdr:nvSpPr>
        <xdr:cNvPr id="189" name="扶助費平均値テキスト"/>
        <xdr:cNvSpPr txBox="1"/>
      </xdr:nvSpPr>
      <xdr:spPr>
        <a:xfrm>
          <a:off x="4914900" y="9693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41275</xdr:rowOff>
    </xdr:from>
    <xdr:to>
      <xdr:col>19</xdr:col>
      <xdr:colOff>187325</xdr:colOff>
      <xdr:row>61</xdr:row>
      <xdr:rowOff>69850</xdr:rowOff>
    </xdr:to>
    <xdr:cxnSp macro="">
      <xdr:nvCxnSpPr>
        <xdr:cNvPr id="191" name="直線コネクタ 190"/>
        <xdr:cNvCxnSpPr/>
      </xdr:nvCxnSpPr>
      <xdr:spPr>
        <a:xfrm>
          <a:off x="3098800" y="1032827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159385</xdr:rowOff>
    </xdr:from>
    <xdr:ext cx="724535" cy="258445"/>
    <xdr:sp macro="" textlink="">
      <xdr:nvSpPr>
        <xdr:cNvPr id="193" name="テキスト ボックス 192"/>
        <xdr:cNvSpPr txBox="1"/>
      </xdr:nvSpPr>
      <xdr:spPr>
        <a:xfrm>
          <a:off x="3606800" y="9417685"/>
          <a:ext cx="724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127000</xdr:rowOff>
    </xdr:from>
    <xdr:to>
      <xdr:col>15</xdr:col>
      <xdr:colOff>98425</xdr:colOff>
      <xdr:row>60</xdr:row>
      <xdr:rowOff>41275</xdr:rowOff>
    </xdr:to>
    <xdr:cxnSp macro="">
      <xdr:nvCxnSpPr>
        <xdr:cNvPr id="194" name="直線コネクタ 193"/>
        <xdr:cNvCxnSpPr/>
      </xdr:nvCxnSpPr>
      <xdr:spPr>
        <a:xfrm>
          <a:off x="2209800" y="1024255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159385</xdr:rowOff>
    </xdr:from>
    <xdr:ext cx="762000" cy="258445"/>
    <xdr:sp macro="" textlink="">
      <xdr:nvSpPr>
        <xdr:cNvPr id="196" name="テキスト ボックス 195"/>
        <xdr:cNvSpPr txBox="1"/>
      </xdr:nvSpPr>
      <xdr:spPr>
        <a:xfrm>
          <a:off x="2717800" y="9417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41275</xdr:rowOff>
    </xdr:from>
    <xdr:to>
      <xdr:col>11</xdr:col>
      <xdr:colOff>9525</xdr:colOff>
      <xdr:row>59</xdr:row>
      <xdr:rowOff>127000</xdr:rowOff>
    </xdr:to>
    <xdr:cxnSp macro="">
      <xdr:nvCxnSpPr>
        <xdr:cNvPr id="197" name="直線コネクタ 196"/>
        <xdr:cNvCxnSpPr/>
      </xdr:nvCxnSpPr>
      <xdr:spPr>
        <a:xfrm>
          <a:off x="1320800" y="101568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45085</xdr:rowOff>
    </xdr:from>
    <xdr:ext cx="749935" cy="258445"/>
    <xdr:sp macro="" textlink="">
      <xdr:nvSpPr>
        <xdr:cNvPr id="199" name="テキスト ボックス 198"/>
        <xdr:cNvSpPr txBox="1"/>
      </xdr:nvSpPr>
      <xdr:spPr>
        <a:xfrm>
          <a:off x="1828800" y="930338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49935" cy="259080"/>
    <xdr:sp macro="" textlink="">
      <xdr:nvSpPr>
        <xdr:cNvPr id="201" name="テキスト ボックス 200"/>
        <xdr:cNvSpPr txBox="1"/>
      </xdr:nvSpPr>
      <xdr:spPr>
        <a:xfrm>
          <a:off x="939800" y="9103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935" cy="259080"/>
    <xdr:sp macro="" textlink="">
      <xdr:nvSpPr>
        <xdr:cNvPr id="204" name="テキスト ボックス 203"/>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47625</xdr:rowOff>
    </xdr:from>
    <xdr:to>
      <xdr:col>24</xdr:col>
      <xdr:colOff>76200</xdr:colOff>
      <xdr:row>61</xdr:row>
      <xdr:rowOff>149225</xdr:rowOff>
    </xdr:to>
    <xdr:sp macro="" textlink="">
      <xdr:nvSpPr>
        <xdr:cNvPr id="207" name="楕円 206"/>
        <xdr:cNvSpPr/>
      </xdr:nvSpPr>
      <xdr:spPr>
        <a:xfrm>
          <a:off x="4775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127635</xdr:rowOff>
    </xdr:from>
    <xdr:ext cx="762000" cy="259080"/>
    <xdr:sp macro="" textlink="">
      <xdr:nvSpPr>
        <xdr:cNvPr id="208" name="扶助費該当値テキスト"/>
        <xdr:cNvSpPr txBox="1"/>
      </xdr:nvSpPr>
      <xdr:spPr>
        <a:xfrm>
          <a:off x="4914900" y="1041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105410</xdr:rowOff>
    </xdr:from>
    <xdr:ext cx="724535" cy="259080"/>
    <xdr:sp macro="" textlink="">
      <xdr:nvSpPr>
        <xdr:cNvPr id="210" name="テキスト ボックス 209"/>
        <xdr:cNvSpPr txBox="1"/>
      </xdr:nvSpPr>
      <xdr:spPr>
        <a:xfrm>
          <a:off x="3606800" y="1056386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161925</xdr:rowOff>
    </xdr:from>
    <xdr:to>
      <xdr:col>15</xdr:col>
      <xdr:colOff>149225</xdr:colOff>
      <xdr:row>60</xdr:row>
      <xdr:rowOff>92075</xdr:rowOff>
    </xdr:to>
    <xdr:sp macro="" textlink="">
      <xdr:nvSpPr>
        <xdr:cNvPr id="211" name="楕円 210"/>
        <xdr:cNvSpPr/>
      </xdr:nvSpPr>
      <xdr:spPr>
        <a:xfrm>
          <a:off x="3048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76835</xdr:rowOff>
    </xdr:from>
    <xdr:ext cx="762000" cy="249555"/>
    <xdr:sp macro="" textlink="">
      <xdr:nvSpPr>
        <xdr:cNvPr id="212" name="テキスト ボックス 211"/>
        <xdr:cNvSpPr txBox="1"/>
      </xdr:nvSpPr>
      <xdr:spPr>
        <a:xfrm>
          <a:off x="2717800" y="10363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162560</xdr:rowOff>
    </xdr:from>
    <xdr:ext cx="749935" cy="259080"/>
    <xdr:sp macro="" textlink="">
      <xdr:nvSpPr>
        <xdr:cNvPr id="214" name="テキスト ボックス 213"/>
        <xdr:cNvSpPr txBox="1"/>
      </xdr:nvSpPr>
      <xdr:spPr>
        <a:xfrm>
          <a:off x="1828800" y="102781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161925</xdr:rowOff>
    </xdr:from>
    <xdr:to>
      <xdr:col>6</xdr:col>
      <xdr:colOff>171450</xdr:colOff>
      <xdr:row>59</xdr:row>
      <xdr:rowOff>92075</xdr:rowOff>
    </xdr:to>
    <xdr:sp macro="" textlink="">
      <xdr:nvSpPr>
        <xdr:cNvPr id="215" name="楕円 214"/>
        <xdr:cNvSpPr/>
      </xdr:nvSpPr>
      <xdr:spPr>
        <a:xfrm>
          <a:off x="1270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76835</xdr:rowOff>
    </xdr:from>
    <xdr:ext cx="749935" cy="249555"/>
    <xdr:sp macro="" textlink="">
      <xdr:nvSpPr>
        <xdr:cNvPr id="216" name="テキスト ボックス 215"/>
        <xdr:cNvSpPr txBox="1"/>
      </xdr:nvSpPr>
      <xdr:spPr>
        <a:xfrm>
          <a:off x="939800" y="1019238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その他に係る経常収支比率は</a:t>
          </a:r>
          <a:r>
            <a:rPr lang="ja-JP" altLang="ja-JP" sz="1300" b="0" i="0" baseline="0">
              <a:solidFill>
                <a:sysClr val="windowText" lastClr="000000"/>
              </a:solidFill>
              <a:effectLst/>
              <a:latin typeface="ＭＳ ゴシック"/>
              <a:ea typeface="ＭＳ ゴシック"/>
              <a:cs typeface="+mn-cs"/>
            </a:rPr>
            <a:t>，類似団体に比べ低い状況となっている。前年度から０．２ポイント増加した主な要因は，</a:t>
          </a:r>
          <a:r>
            <a:rPr lang="ja-JP" altLang="ja-JP" sz="1300" b="0" i="0" baseline="0">
              <a:solidFill>
                <a:schemeClr val="tx1"/>
              </a:solidFill>
              <a:effectLst/>
              <a:latin typeface="ＭＳ ゴシック"/>
              <a:ea typeface="ＭＳ ゴシック"/>
              <a:cs typeface="+mn-cs"/>
            </a:rPr>
            <a:t>維持補修費の経常経費が増加したため，比率が増加したものである。</a:t>
          </a:r>
        </a:p>
        <a:p>
          <a:r>
            <a:rPr lang="ja-JP" altLang="ja-JP" sz="1300" b="0" i="0" baseline="0">
              <a:solidFill>
                <a:sysClr val="windowText" lastClr="000000"/>
              </a:solidFill>
              <a:effectLst/>
              <a:latin typeface="ＭＳ ゴシック"/>
              <a:ea typeface="ＭＳ ゴシック"/>
              <a:cs typeface="+mn-cs"/>
            </a:rPr>
            <a:t>　今後も事業費の費用対効果を踏まえ，経費の縮減に努める。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6385" cy="225425"/>
    <xdr:sp macro="" textlink="">
      <xdr:nvSpPr>
        <xdr:cNvPr id="228" name="テキスト ボックス 227"/>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935" cy="250190"/>
    <xdr:sp macro="" textlink="">
      <xdr:nvSpPr>
        <xdr:cNvPr id="230" name="テキスト ボックス 229"/>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935" cy="259080"/>
    <xdr:sp macro="" textlink="">
      <xdr:nvSpPr>
        <xdr:cNvPr id="232" name="テキスト ボックス 231"/>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935" cy="251460"/>
    <xdr:sp macro="" textlink="">
      <xdr:nvSpPr>
        <xdr:cNvPr id="234" name="テキスト ボックス 233"/>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935" cy="258445"/>
    <xdr:sp macro="" textlink="">
      <xdr:nvSpPr>
        <xdr:cNvPr id="236" name="テキスト ボックス 235"/>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935" cy="259080"/>
    <xdr:sp macro="" textlink="">
      <xdr:nvSpPr>
        <xdr:cNvPr id="238" name="テキスト ボックス 237"/>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935" cy="248285"/>
    <xdr:sp macro="" textlink="">
      <xdr:nvSpPr>
        <xdr:cNvPr id="240" name="テキスト ボックス 239"/>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935" cy="259080"/>
    <xdr:sp macro="" textlink="">
      <xdr:nvSpPr>
        <xdr:cNvPr id="242" name="テキスト ボックス 241"/>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935" cy="250190"/>
    <xdr:sp macro="" textlink="">
      <xdr:nvSpPr>
        <xdr:cNvPr id="244" name="テキスト ボックス 243"/>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61595</xdr:rowOff>
    </xdr:from>
    <xdr:to>
      <xdr:col>82</xdr:col>
      <xdr:colOff>107950</xdr:colOff>
      <xdr:row>61</xdr:row>
      <xdr:rowOff>37465</xdr:rowOff>
    </xdr:to>
    <xdr:cxnSp macro="">
      <xdr:nvCxnSpPr>
        <xdr:cNvPr id="246" name="直線コネクタ 245"/>
        <xdr:cNvCxnSpPr/>
      </xdr:nvCxnSpPr>
      <xdr:spPr>
        <a:xfrm flipV="1">
          <a:off x="16510000" y="897699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9525</xdr:rowOff>
    </xdr:from>
    <xdr:ext cx="762000" cy="248285"/>
    <xdr:sp macro="" textlink="">
      <xdr:nvSpPr>
        <xdr:cNvPr id="247" name="その他最小値テキスト"/>
        <xdr:cNvSpPr txBox="1"/>
      </xdr:nvSpPr>
      <xdr:spPr>
        <a:xfrm>
          <a:off x="16598900" y="104679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37465</xdr:rowOff>
    </xdr:from>
    <xdr:to>
      <xdr:col>82</xdr:col>
      <xdr:colOff>196850</xdr:colOff>
      <xdr:row>61</xdr:row>
      <xdr:rowOff>37465</xdr:rowOff>
    </xdr:to>
    <xdr:cxnSp macro="">
      <xdr:nvCxnSpPr>
        <xdr:cNvPr id="248" name="直線コネクタ 247"/>
        <xdr:cNvCxnSpPr/>
      </xdr:nvCxnSpPr>
      <xdr:spPr>
        <a:xfrm>
          <a:off x="16421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147955</xdr:rowOff>
    </xdr:from>
    <xdr:ext cx="762000" cy="258445"/>
    <xdr:sp macro="" textlink="">
      <xdr:nvSpPr>
        <xdr:cNvPr id="249" name="その他最大値テキスト"/>
        <xdr:cNvSpPr txBox="1"/>
      </xdr:nvSpPr>
      <xdr:spPr>
        <a:xfrm>
          <a:off x="16598900" y="872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61595</xdr:rowOff>
    </xdr:from>
    <xdr:to>
      <xdr:col>82</xdr:col>
      <xdr:colOff>196850</xdr:colOff>
      <xdr:row>52</xdr:row>
      <xdr:rowOff>61595</xdr:rowOff>
    </xdr:to>
    <xdr:cxnSp macro="">
      <xdr:nvCxnSpPr>
        <xdr:cNvPr id="250" name="直線コネクタ 249"/>
        <xdr:cNvCxnSpPr/>
      </xdr:nvCxnSpPr>
      <xdr:spPr>
        <a:xfrm>
          <a:off x="16421100" y="897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37465</xdr:rowOff>
    </xdr:from>
    <xdr:to>
      <xdr:col>82</xdr:col>
      <xdr:colOff>107950</xdr:colOff>
      <xdr:row>53</xdr:row>
      <xdr:rowOff>69850</xdr:rowOff>
    </xdr:to>
    <xdr:cxnSp macro="">
      <xdr:nvCxnSpPr>
        <xdr:cNvPr id="251" name="直線コネクタ 250"/>
        <xdr:cNvCxnSpPr/>
      </xdr:nvCxnSpPr>
      <xdr:spPr>
        <a:xfrm>
          <a:off x="15671800" y="9124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170815</xdr:rowOff>
    </xdr:from>
    <xdr:ext cx="762000" cy="258445"/>
    <xdr:sp macro="" textlink="">
      <xdr:nvSpPr>
        <xdr:cNvPr id="252" name="その他平均値テキスト"/>
        <xdr:cNvSpPr txBox="1"/>
      </xdr:nvSpPr>
      <xdr:spPr>
        <a:xfrm>
          <a:off x="16598900" y="9943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27305</xdr:rowOff>
    </xdr:from>
    <xdr:to>
      <xdr:col>82</xdr:col>
      <xdr:colOff>158750</xdr:colOff>
      <xdr:row>58</xdr:row>
      <xdr:rowOff>128905</xdr:rowOff>
    </xdr:to>
    <xdr:sp macro="" textlink="">
      <xdr:nvSpPr>
        <xdr:cNvPr id="253" name="フローチャート: 判断 252"/>
        <xdr:cNvSpPr/>
      </xdr:nvSpPr>
      <xdr:spPr>
        <a:xfrm>
          <a:off x="164592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37465</xdr:rowOff>
    </xdr:from>
    <xdr:to>
      <xdr:col>78</xdr:col>
      <xdr:colOff>69850</xdr:colOff>
      <xdr:row>54</xdr:row>
      <xdr:rowOff>45085</xdr:rowOff>
    </xdr:to>
    <xdr:cxnSp macro="">
      <xdr:nvCxnSpPr>
        <xdr:cNvPr id="254" name="直線コネクタ 253"/>
        <xdr:cNvCxnSpPr/>
      </xdr:nvCxnSpPr>
      <xdr:spPr>
        <a:xfrm flipV="1">
          <a:off x="14782800" y="912431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10795</xdr:rowOff>
    </xdr:from>
    <xdr:to>
      <xdr:col>78</xdr:col>
      <xdr:colOff>120650</xdr:colOff>
      <xdr:row>58</xdr:row>
      <xdr:rowOff>112395</xdr:rowOff>
    </xdr:to>
    <xdr:sp macro="" textlink="">
      <xdr:nvSpPr>
        <xdr:cNvPr id="255" name="フローチャート: 判断 254"/>
        <xdr:cNvSpPr/>
      </xdr:nvSpPr>
      <xdr:spPr>
        <a:xfrm>
          <a:off x="15621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97790</xdr:rowOff>
    </xdr:from>
    <xdr:ext cx="736600" cy="251460"/>
    <xdr:sp macro="" textlink="">
      <xdr:nvSpPr>
        <xdr:cNvPr id="256" name="テキスト ボックス 255"/>
        <xdr:cNvSpPr txBox="1"/>
      </xdr:nvSpPr>
      <xdr:spPr>
        <a:xfrm>
          <a:off x="15290800" y="100418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45085</xdr:rowOff>
    </xdr:from>
    <xdr:to>
      <xdr:col>73</xdr:col>
      <xdr:colOff>180975</xdr:colOff>
      <xdr:row>54</xdr:row>
      <xdr:rowOff>45085</xdr:rowOff>
    </xdr:to>
    <xdr:cxnSp macro="">
      <xdr:nvCxnSpPr>
        <xdr:cNvPr id="257" name="直線コネクタ 256"/>
        <xdr:cNvCxnSpPr/>
      </xdr:nvCxnSpPr>
      <xdr:spPr>
        <a:xfrm>
          <a:off x="13893800" y="9303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162560</xdr:rowOff>
    </xdr:from>
    <xdr:ext cx="762000" cy="259080"/>
    <xdr:sp macro="" textlink="">
      <xdr:nvSpPr>
        <xdr:cNvPr id="259" name="テキスト ボックス 258"/>
        <xdr:cNvSpPr txBox="1"/>
      </xdr:nvSpPr>
      <xdr:spPr>
        <a:xfrm>
          <a:off x="14401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29210</xdr:rowOff>
    </xdr:from>
    <xdr:to>
      <xdr:col>69</xdr:col>
      <xdr:colOff>92075</xdr:colOff>
      <xdr:row>54</xdr:row>
      <xdr:rowOff>45085</xdr:rowOff>
    </xdr:to>
    <xdr:cxnSp macro="">
      <xdr:nvCxnSpPr>
        <xdr:cNvPr id="260" name="直線コネクタ 259"/>
        <xdr:cNvCxnSpPr/>
      </xdr:nvCxnSpPr>
      <xdr:spPr>
        <a:xfrm>
          <a:off x="13004800" y="92875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166370</xdr:rowOff>
    </xdr:from>
    <xdr:to>
      <xdr:col>69</xdr:col>
      <xdr:colOff>142875</xdr:colOff>
      <xdr:row>58</xdr:row>
      <xdr:rowOff>95885</xdr:rowOff>
    </xdr:to>
    <xdr:sp macro="" textlink="">
      <xdr:nvSpPr>
        <xdr:cNvPr id="261" name="フローチャート: 判断 260"/>
        <xdr:cNvSpPr/>
      </xdr:nvSpPr>
      <xdr:spPr>
        <a:xfrm>
          <a:off x="138430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80645</xdr:rowOff>
    </xdr:from>
    <xdr:ext cx="749935" cy="259080"/>
    <xdr:sp macro="" textlink="">
      <xdr:nvSpPr>
        <xdr:cNvPr id="262" name="テキスト ボックス 261"/>
        <xdr:cNvSpPr txBox="1"/>
      </xdr:nvSpPr>
      <xdr:spPr>
        <a:xfrm>
          <a:off x="13512800" y="1002474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109220</xdr:rowOff>
    </xdr:from>
    <xdr:to>
      <xdr:col>65</xdr:col>
      <xdr:colOff>53975</xdr:colOff>
      <xdr:row>57</xdr:row>
      <xdr:rowOff>38735</xdr:rowOff>
    </xdr:to>
    <xdr:sp macro="" textlink="">
      <xdr:nvSpPr>
        <xdr:cNvPr id="263" name="フローチャート: 判断 262"/>
        <xdr:cNvSpPr/>
      </xdr:nvSpPr>
      <xdr:spPr>
        <a:xfrm>
          <a:off x="12954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23495</xdr:rowOff>
    </xdr:from>
    <xdr:ext cx="762000" cy="259080"/>
    <xdr:sp macro="" textlink="">
      <xdr:nvSpPr>
        <xdr:cNvPr id="264" name="テキスト ボックス 263"/>
        <xdr:cNvSpPr txBox="1"/>
      </xdr:nvSpPr>
      <xdr:spPr>
        <a:xfrm>
          <a:off x="12623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935" cy="259080"/>
    <xdr:sp macro="" textlink="">
      <xdr:nvSpPr>
        <xdr:cNvPr id="266" name="テキスト ボックス 265"/>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935" cy="259080"/>
    <xdr:sp macro="" textlink="">
      <xdr:nvSpPr>
        <xdr:cNvPr id="267" name="テキスト ボックス 266"/>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935" cy="259080"/>
    <xdr:sp macro="" textlink="">
      <xdr:nvSpPr>
        <xdr:cNvPr id="269" name="テキスト ボックス 268"/>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35560</xdr:rowOff>
    </xdr:from>
    <xdr:ext cx="762000" cy="259080"/>
    <xdr:sp macro="" textlink="">
      <xdr:nvSpPr>
        <xdr:cNvPr id="271" name="その他該当値テキスト"/>
        <xdr:cNvSpPr txBox="1"/>
      </xdr:nvSpPr>
      <xdr:spPr>
        <a:xfrm>
          <a:off x="16598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158115</xdr:rowOff>
    </xdr:from>
    <xdr:to>
      <xdr:col>78</xdr:col>
      <xdr:colOff>120650</xdr:colOff>
      <xdr:row>53</xdr:row>
      <xdr:rowOff>88265</xdr:rowOff>
    </xdr:to>
    <xdr:sp macro="" textlink="">
      <xdr:nvSpPr>
        <xdr:cNvPr id="272" name="楕円 271"/>
        <xdr:cNvSpPr/>
      </xdr:nvSpPr>
      <xdr:spPr>
        <a:xfrm>
          <a:off x="156210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98425</xdr:rowOff>
    </xdr:from>
    <xdr:ext cx="736600" cy="250825"/>
    <xdr:sp macro="" textlink="">
      <xdr:nvSpPr>
        <xdr:cNvPr id="273" name="テキスト ボックス 272"/>
        <xdr:cNvSpPr txBox="1"/>
      </xdr:nvSpPr>
      <xdr:spPr>
        <a:xfrm>
          <a:off x="15290800" y="88423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166370</xdr:rowOff>
    </xdr:from>
    <xdr:to>
      <xdr:col>74</xdr:col>
      <xdr:colOff>31750</xdr:colOff>
      <xdr:row>54</xdr:row>
      <xdr:rowOff>95885</xdr:rowOff>
    </xdr:to>
    <xdr:sp macro="" textlink="">
      <xdr:nvSpPr>
        <xdr:cNvPr id="274" name="楕円 273"/>
        <xdr:cNvSpPr/>
      </xdr:nvSpPr>
      <xdr:spPr>
        <a:xfrm>
          <a:off x="14732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106045</xdr:rowOff>
    </xdr:from>
    <xdr:ext cx="762000" cy="259080"/>
    <xdr:sp macro="" textlink="">
      <xdr:nvSpPr>
        <xdr:cNvPr id="275" name="テキスト ボックス 274"/>
        <xdr:cNvSpPr txBox="1"/>
      </xdr:nvSpPr>
      <xdr:spPr>
        <a:xfrm>
          <a:off x="14401800" y="902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166370</xdr:rowOff>
    </xdr:from>
    <xdr:to>
      <xdr:col>69</xdr:col>
      <xdr:colOff>142875</xdr:colOff>
      <xdr:row>54</xdr:row>
      <xdr:rowOff>95885</xdr:rowOff>
    </xdr:to>
    <xdr:sp macro="" textlink="">
      <xdr:nvSpPr>
        <xdr:cNvPr id="276" name="楕円 275"/>
        <xdr:cNvSpPr/>
      </xdr:nvSpPr>
      <xdr:spPr>
        <a:xfrm>
          <a:off x="13843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106045</xdr:rowOff>
    </xdr:from>
    <xdr:ext cx="749935" cy="259080"/>
    <xdr:sp macro="" textlink="">
      <xdr:nvSpPr>
        <xdr:cNvPr id="277" name="テキスト ボックス 276"/>
        <xdr:cNvSpPr txBox="1"/>
      </xdr:nvSpPr>
      <xdr:spPr>
        <a:xfrm>
          <a:off x="13512800" y="902144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149860</xdr:rowOff>
    </xdr:from>
    <xdr:to>
      <xdr:col>65</xdr:col>
      <xdr:colOff>53975</xdr:colOff>
      <xdr:row>54</xdr:row>
      <xdr:rowOff>80010</xdr:rowOff>
    </xdr:to>
    <xdr:sp macro="" textlink="">
      <xdr:nvSpPr>
        <xdr:cNvPr id="278" name="楕円 277"/>
        <xdr:cNvSpPr/>
      </xdr:nvSpPr>
      <xdr:spPr>
        <a:xfrm>
          <a:off x="12954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90170</xdr:rowOff>
    </xdr:from>
    <xdr:ext cx="762000" cy="259080"/>
    <xdr:sp macro="" textlink="">
      <xdr:nvSpPr>
        <xdr:cNvPr id="279" name="テキスト ボックス 278"/>
        <xdr:cNvSpPr txBox="1"/>
      </xdr:nvSpPr>
      <xdr:spPr>
        <a:xfrm>
          <a:off x="126238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補助費等に係る経常収支比率が類似団体平均を上回っているのは，医療対策事業,民間保育所等運営費助成金などの</a:t>
          </a:r>
          <a:r>
            <a:rPr lang="ja-JP" altLang="en-US" sz="1300" b="0" i="0" baseline="0">
              <a:solidFill>
                <a:schemeClr val="dk1"/>
              </a:solidFill>
              <a:effectLst/>
              <a:latin typeface="ＭＳ ゴシック"/>
              <a:ea typeface="ＭＳ ゴシック"/>
              <a:cs typeface="+mn-cs"/>
            </a:rPr>
            <a:t>市</a:t>
          </a:r>
          <a:r>
            <a:rPr lang="ja-JP" altLang="ja-JP" sz="1300" b="0" i="0" baseline="0">
              <a:solidFill>
                <a:schemeClr val="dk1"/>
              </a:solidFill>
              <a:effectLst/>
              <a:latin typeface="ＭＳ ゴシック"/>
              <a:ea typeface="ＭＳ ゴシック"/>
              <a:cs typeface="+mn-cs"/>
            </a:rPr>
            <a:t>単独</a:t>
          </a:r>
          <a:r>
            <a:rPr lang="ja-JP" altLang="en-US" sz="1300" b="0" i="0" baseline="0">
              <a:solidFill>
                <a:schemeClr val="dk1"/>
              </a:solidFill>
              <a:effectLst/>
              <a:latin typeface="ＭＳ ゴシック"/>
              <a:ea typeface="ＭＳ ゴシック"/>
              <a:cs typeface="+mn-cs"/>
            </a:rPr>
            <a:t>事業</a:t>
          </a:r>
          <a:r>
            <a:rPr lang="ja-JP" altLang="ja-JP" sz="1300" b="0" i="0" baseline="0">
              <a:solidFill>
                <a:schemeClr val="dk1"/>
              </a:solidFill>
              <a:effectLst/>
              <a:latin typeface="ＭＳ ゴシック"/>
              <a:ea typeface="ＭＳ ゴシック"/>
              <a:cs typeface="+mn-cs"/>
            </a:rPr>
            <a:t>を実施しているためである。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今後も補助金の目的と効果を見極め，適正な交付に努める</a:t>
          </a:r>
          <a:r>
            <a:rPr lang="ja-JP" altLang="ja-JP" sz="1100" b="0" i="0" baseline="0">
              <a:solidFill>
                <a:schemeClr val="dk1"/>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6385" cy="225425"/>
    <xdr:sp macro="" textlink="">
      <xdr:nvSpPr>
        <xdr:cNvPr id="291" name="テキスト ボックス 290"/>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935" cy="250190"/>
    <xdr:sp macro="" textlink="">
      <xdr:nvSpPr>
        <xdr:cNvPr id="293" name="テキスト ボックス 292"/>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5935" cy="259080"/>
    <xdr:sp macro="" textlink="">
      <xdr:nvSpPr>
        <xdr:cNvPr id="295" name="テキスト ボックス 294"/>
        <xdr:cNvSpPr txBox="1"/>
      </xdr:nvSpPr>
      <xdr:spPr>
        <a:xfrm>
          <a:off x="11938000" y="7033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5935" cy="259080"/>
    <xdr:sp macro="" textlink="">
      <xdr:nvSpPr>
        <xdr:cNvPr id="297" name="テキスト ボックス 296"/>
        <xdr:cNvSpPr txBox="1"/>
      </xdr:nvSpPr>
      <xdr:spPr>
        <a:xfrm>
          <a:off x="11938000" y="665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5935" cy="250190"/>
    <xdr:sp macro="" textlink="">
      <xdr:nvSpPr>
        <xdr:cNvPr id="299" name="テキスト ボックス 298"/>
        <xdr:cNvSpPr txBox="1"/>
      </xdr:nvSpPr>
      <xdr:spPr>
        <a:xfrm>
          <a:off x="11938000" y="6271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5935" cy="259080"/>
    <xdr:sp macro="" textlink="">
      <xdr:nvSpPr>
        <xdr:cNvPr id="301" name="テキスト ボックス 300"/>
        <xdr:cNvSpPr txBox="1"/>
      </xdr:nvSpPr>
      <xdr:spPr>
        <a:xfrm>
          <a:off x="11938000" y="589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5935" cy="259080"/>
    <xdr:sp macro="" textlink="">
      <xdr:nvSpPr>
        <xdr:cNvPr id="303" name="テキスト ボックス 302"/>
        <xdr:cNvSpPr txBox="1"/>
      </xdr:nvSpPr>
      <xdr:spPr>
        <a:xfrm>
          <a:off x="11938000" y="550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5935" cy="250190"/>
    <xdr:sp macro="" textlink="">
      <xdr:nvSpPr>
        <xdr:cNvPr id="305" name="テキスト ボックス 304"/>
        <xdr:cNvSpPr txBox="1"/>
      </xdr:nvSpPr>
      <xdr:spPr>
        <a:xfrm>
          <a:off x="11938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67310</xdr:rowOff>
    </xdr:from>
    <xdr:ext cx="762000" cy="259080"/>
    <xdr:sp macro="" textlink="">
      <xdr:nvSpPr>
        <xdr:cNvPr id="308" name="補助費等最小値テキスト"/>
        <xdr:cNvSpPr txBox="1"/>
      </xdr:nvSpPr>
      <xdr:spPr>
        <a:xfrm>
          <a:off x="16598900" y="709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130810</xdr:rowOff>
    </xdr:from>
    <xdr:ext cx="762000" cy="259080"/>
    <xdr:sp macro="" textlink="">
      <xdr:nvSpPr>
        <xdr:cNvPr id="310" name="補助費等最大値テキスト"/>
        <xdr:cNvSpPr txBox="1"/>
      </xdr:nvSpPr>
      <xdr:spPr>
        <a:xfrm>
          <a:off x="16598900" y="544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38</xdr:row>
      <xdr:rowOff>165100</xdr:rowOff>
    </xdr:to>
    <xdr:cxnSp macro="">
      <xdr:nvCxnSpPr>
        <xdr:cNvPr id="312" name="直線コネクタ 311"/>
        <xdr:cNvCxnSpPr/>
      </xdr:nvCxnSpPr>
      <xdr:spPr>
        <a:xfrm>
          <a:off x="15671800" y="6680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86360</xdr:rowOff>
    </xdr:from>
    <xdr:ext cx="762000" cy="251460"/>
    <xdr:sp macro="" textlink="">
      <xdr:nvSpPr>
        <xdr:cNvPr id="313" name="補助費等平均値テキスト"/>
        <xdr:cNvSpPr txBox="1"/>
      </xdr:nvSpPr>
      <xdr:spPr>
        <a:xfrm>
          <a:off x="16598900" y="6258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165100</xdr:rowOff>
    </xdr:to>
    <xdr:cxnSp macro="">
      <xdr:nvCxnSpPr>
        <xdr:cNvPr id="315" name="直線コネクタ 314"/>
        <xdr:cNvCxnSpPr/>
      </xdr:nvCxnSpPr>
      <xdr:spPr>
        <a:xfrm>
          <a:off x="14782800" y="65278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130810</xdr:rowOff>
    </xdr:from>
    <xdr:ext cx="736600" cy="259080"/>
    <xdr:sp macro="" textlink="">
      <xdr:nvSpPr>
        <xdr:cNvPr id="317" name="テキスト ボックス 316"/>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12700</xdr:rowOff>
    </xdr:from>
    <xdr:to>
      <xdr:col>73</xdr:col>
      <xdr:colOff>180975</xdr:colOff>
      <xdr:row>38</xdr:row>
      <xdr:rowOff>76200</xdr:rowOff>
    </xdr:to>
    <xdr:cxnSp macro="">
      <xdr:nvCxnSpPr>
        <xdr:cNvPr id="318" name="直線コネクタ 317"/>
        <xdr:cNvCxnSpPr/>
      </xdr:nvCxnSpPr>
      <xdr:spPr>
        <a:xfrm flipV="1">
          <a:off x="13893800" y="6527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80010</xdr:rowOff>
    </xdr:from>
    <xdr:ext cx="762000" cy="259080"/>
    <xdr:sp macro="" textlink="">
      <xdr:nvSpPr>
        <xdr:cNvPr id="320" name="テキスト ボックス 319"/>
        <xdr:cNvSpPr txBox="1"/>
      </xdr:nvSpPr>
      <xdr:spPr>
        <a:xfrm>
          <a:off x="14401800" y="608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76200</xdr:rowOff>
    </xdr:from>
    <xdr:to>
      <xdr:col>69</xdr:col>
      <xdr:colOff>92075</xdr:colOff>
      <xdr:row>38</xdr:row>
      <xdr:rowOff>88900</xdr:rowOff>
    </xdr:to>
    <xdr:cxnSp macro="">
      <xdr:nvCxnSpPr>
        <xdr:cNvPr id="321" name="直線コネクタ 320"/>
        <xdr:cNvCxnSpPr/>
      </xdr:nvCxnSpPr>
      <xdr:spPr>
        <a:xfrm flipV="1">
          <a:off x="13004800" y="659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143510</xdr:rowOff>
    </xdr:from>
    <xdr:ext cx="749935" cy="251460"/>
    <xdr:sp macro="" textlink="">
      <xdr:nvSpPr>
        <xdr:cNvPr id="323" name="テキスト ボックス 322"/>
        <xdr:cNvSpPr txBox="1"/>
      </xdr:nvSpPr>
      <xdr:spPr>
        <a:xfrm>
          <a:off x="13512800" y="614426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118110</xdr:rowOff>
    </xdr:from>
    <xdr:ext cx="762000" cy="259080"/>
    <xdr:sp macro="" textlink="">
      <xdr:nvSpPr>
        <xdr:cNvPr id="325" name="テキスト ボックス 324"/>
        <xdr:cNvSpPr txBox="1"/>
      </xdr:nvSpPr>
      <xdr:spPr>
        <a:xfrm>
          <a:off x="126238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935" cy="259080"/>
    <xdr:sp macro="" textlink="">
      <xdr:nvSpPr>
        <xdr:cNvPr id="327" name="テキスト ボックス 326"/>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935" cy="259080"/>
    <xdr:sp macro="" textlink="">
      <xdr:nvSpPr>
        <xdr:cNvPr id="328" name="テキスト ボックス 327"/>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935" cy="259080"/>
    <xdr:sp macro="" textlink="">
      <xdr:nvSpPr>
        <xdr:cNvPr id="330" name="テキスト ボックス 329"/>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1" name="楕円 330"/>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86360</xdr:rowOff>
    </xdr:from>
    <xdr:ext cx="762000" cy="251460"/>
    <xdr:sp macro="" textlink="">
      <xdr:nvSpPr>
        <xdr:cNvPr id="332" name="補助費等該当値テキスト"/>
        <xdr:cNvSpPr txBox="1"/>
      </xdr:nvSpPr>
      <xdr:spPr>
        <a:xfrm>
          <a:off x="165989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3" name="楕円 332"/>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29210</xdr:rowOff>
    </xdr:from>
    <xdr:ext cx="736600" cy="251460"/>
    <xdr:sp macro="" textlink="">
      <xdr:nvSpPr>
        <xdr:cNvPr id="334" name="テキスト ボックス 333"/>
        <xdr:cNvSpPr txBox="1"/>
      </xdr:nvSpPr>
      <xdr:spPr>
        <a:xfrm>
          <a:off x="15290800" y="67157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48260</xdr:rowOff>
    </xdr:from>
    <xdr:ext cx="762000" cy="259080"/>
    <xdr:sp macro="" textlink="">
      <xdr:nvSpPr>
        <xdr:cNvPr id="336" name="テキスト ボックス 335"/>
        <xdr:cNvSpPr txBox="1"/>
      </xdr:nvSpPr>
      <xdr:spPr>
        <a:xfrm>
          <a:off x="14401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25400</xdr:rowOff>
    </xdr:from>
    <xdr:to>
      <xdr:col>69</xdr:col>
      <xdr:colOff>142875</xdr:colOff>
      <xdr:row>38</xdr:row>
      <xdr:rowOff>127000</xdr:rowOff>
    </xdr:to>
    <xdr:sp macro="" textlink="">
      <xdr:nvSpPr>
        <xdr:cNvPr id="337" name="楕円 336"/>
        <xdr:cNvSpPr/>
      </xdr:nvSpPr>
      <xdr:spPr>
        <a:xfrm>
          <a:off x="13843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111760</xdr:rowOff>
    </xdr:from>
    <xdr:ext cx="749935" cy="248920"/>
    <xdr:sp macro="" textlink="">
      <xdr:nvSpPr>
        <xdr:cNvPr id="338" name="テキスト ボックス 337"/>
        <xdr:cNvSpPr txBox="1"/>
      </xdr:nvSpPr>
      <xdr:spPr>
        <a:xfrm>
          <a:off x="13512800" y="662686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9" name="楕円 338"/>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124460</xdr:rowOff>
    </xdr:from>
    <xdr:ext cx="762000" cy="259080"/>
    <xdr:sp macro="" textlink="">
      <xdr:nvSpPr>
        <xdr:cNvPr id="340" name="テキスト ボックス 339"/>
        <xdr:cNvSpPr txBox="1"/>
      </xdr:nvSpPr>
      <xdr:spPr>
        <a:xfrm>
          <a:off x="12623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0" i="0" baseline="0">
              <a:solidFill>
                <a:schemeClr val="tx1"/>
              </a:solidFill>
              <a:effectLst/>
              <a:latin typeface="ＭＳ ゴシック"/>
              <a:ea typeface="ＭＳ ゴシック"/>
              <a:cs typeface="+mn-cs"/>
            </a:rPr>
            <a:t>　市債残高と借入額のバランスを考慮した財政運営を行っていることから，公債費にかかる経常収支比率は，類似団体よりも低い水準を維持している。</a:t>
          </a:r>
        </a:p>
        <a:p>
          <a:r>
            <a:rPr lang="ja-JP" altLang="en-US" sz="1300" b="0" i="0" baseline="0">
              <a:solidFill>
                <a:schemeClr val="tx1"/>
              </a:solidFill>
              <a:effectLst/>
              <a:latin typeface="ＭＳ ゴシック"/>
              <a:ea typeface="ＭＳ ゴシック"/>
              <a:cs typeface="+mn-cs"/>
            </a:rPr>
            <a:t>　今後，公共施設の老朽化に伴い，多くの財政需要が見込まれるため，急激に公債費が増加することのないよう，市債残高を考慮しながら持続可能な財政運営を行っていく。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6385" cy="225425"/>
    <xdr:sp macro="" textlink="">
      <xdr:nvSpPr>
        <xdr:cNvPr id="352" name="テキスト ボックス 351"/>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935" cy="250190"/>
    <xdr:sp macro="" textlink="">
      <xdr:nvSpPr>
        <xdr:cNvPr id="354" name="テキスト ボックス 353"/>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5935" cy="259080"/>
    <xdr:sp macro="" textlink="">
      <xdr:nvSpPr>
        <xdr:cNvPr id="356" name="テキスト ボックス 355"/>
        <xdr:cNvSpPr txBox="1"/>
      </xdr:nvSpPr>
      <xdr:spPr>
        <a:xfrm>
          <a:off x="254000" y="13945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5935" cy="251460"/>
    <xdr:sp macro="" textlink="">
      <xdr:nvSpPr>
        <xdr:cNvPr id="358" name="テキスト ボックス 357"/>
        <xdr:cNvSpPr txBox="1"/>
      </xdr:nvSpPr>
      <xdr:spPr>
        <a:xfrm>
          <a:off x="254000" y="13619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5935" cy="258445"/>
    <xdr:sp macro="" textlink="">
      <xdr:nvSpPr>
        <xdr:cNvPr id="360" name="テキスト ボックス 359"/>
        <xdr:cNvSpPr txBox="1"/>
      </xdr:nvSpPr>
      <xdr:spPr>
        <a:xfrm>
          <a:off x="254000" y="13292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5935" cy="259080"/>
    <xdr:sp macro="" textlink="">
      <xdr:nvSpPr>
        <xdr:cNvPr id="362" name="テキスト ボックス 361"/>
        <xdr:cNvSpPr txBox="1"/>
      </xdr:nvSpPr>
      <xdr:spPr>
        <a:xfrm>
          <a:off x="254000" y="12966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5935" cy="248285"/>
    <xdr:sp macro="" textlink="">
      <xdr:nvSpPr>
        <xdr:cNvPr id="364" name="テキスト ボックス 363"/>
        <xdr:cNvSpPr txBox="1"/>
      </xdr:nvSpPr>
      <xdr:spPr>
        <a:xfrm>
          <a:off x="254000" y="12639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5935" cy="259080"/>
    <xdr:sp macro="" textlink="">
      <xdr:nvSpPr>
        <xdr:cNvPr id="366" name="テキスト ボックス 365"/>
        <xdr:cNvSpPr txBox="1"/>
      </xdr:nvSpPr>
      <xdr:spPr>
        <a:xfrm>
          <a:off x="254000" y="12312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935" cy="250190"/>
    <xdr:sp macro="" textlink="">
      <xdr:nvSpPr>
        <xdr:cNvPr id="368" name="テキスト ボックス 367"/>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15240</xdr:rowOff>
    </xdr:from>
    <xdr:to>
      <xdr:col>24</xdr:col>
      <xdr:colOff>25400</xdr:colOff>
      <xdr:row>82</xdr:row>
      <xdr:rowOff>6985</xdr:rowOff>
    </xdr:to>
    <xdr:cxnSp macro="">
      <xdr:nvCxnSpPr>
        <xdr:cNvPr id="370" name="直線コネクタ 369"/>
        <xdr:cNvCxnSpPr/>
      </xdr:nvCxnSpPr>
      <xdr:spPr>
        <a:xfrm flipV="1">
          <a:off x="4826000" y="125310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150495</xdr:rowOff>
    </xdr:from>
    <xdr:ext cx="762000" cy="259080"/>
    <xdr:sp macro="" textlink="">
      <xdr:nvSpPr>
        <xdr:cNvPr id="371" name="公債費最小値テキスト"/>
        <xdr:cNvSpPr txBox="1"/>
      </xdr:nvSpPr>
      <xdr:spPr>
        <a:xfrm>
          <a:off x="4914900" y="1403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6985</xdr:rowOff>
    </xdr:from>
    <xdr:to>
      <xdr:col>24</xdr:col>
      <xdr:colOff>114300</xdr:colOff>
      <xdr:row>82</xdr:row>
      <xdr:rowOff>6985</xdr:rowOff>
    </xdr:to>
    <xdr:cxnSp macro="">
      <xdr:nvCxnSpPr>
        <xdr:cNvPr id="372" name="直線コネクタ 371"/>
        <xdr:cNvCxnSpPr/>
      </xdr:nvCxnSpPr>
      <xdr:spPr>
        <a:xfrm>
          <a:off x="4737100" y="1406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101600</xdr:rowOff>
    </xdr:from>
    <xdr:ext cx="762000" cy="259080"/>
    <xdr:sp macro="" textlink="">
      <xdr:nvSpPr>
        <xdr:cNvPr id="373" name="公債費最大値テキスト"/>
        <xdr:cNvSpPr txBox="1"/>
      </xdr:nvSpPr>
      <xdr:spPr>
        <a:xfrm>
          <a:off x="4914900" y="1227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15240</xdr:rowOff>
    </xdr:from>
    <xdr:to>
      <xdr:col>24</xdr:col>
      <xdr:colOff>114300</xdr:colOff>
      <xdr:row>73</xdr:row>
      <xdr:rowOff>15240</xdr:rowOff>
    </xdr:to>
    <xdr:cxnSp macro="">
      <xdr:nvCxnSpPr>
        <xdr:cNvPr id="374" name="直線コネクタ 373"/>
        <xdr:cNvCxnSpPr/>
      </xdr:nvCxnSpPr>
      <xdr:spPr>
        <a:xfrm>
          <a:off x="4737100" y="1253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15240</xdr:rowOff>
    </xdr:from>
    <xdr:to>
      <xdr:col>24</xdr:col>
      <xdr:colOff>25400</xdr:colOff>
      <xdr:row>73</xdr:row>
      <xdr:rowOff>135255</xdr:rowOff>
    </xdr:to>
    <xdr:cxnSp macro="">
      <xdr:nvCxnSpPr>
        <xdr:cNvPr id="375" name="直線コネクタ 374"/>
        <xdr:cNvCxnSpPr/>
      </xdr:nvCxnSpPr>
      <xdr:spPr>
        <a:xfrm flipV="1">
          <a:off x="3987800" y="1253109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26670</xdr:rowOff>
    </xdr:from>
    <xdr:ext cx="762000" cy="259080"/>
    <xdr:sp macro="" textlink="">
      <xdr:nvSpPr>
        <xdr:cNvPr id="376" name="公債費平均値テキスト"/>
        <xdr:cNvSpPr txBox="1"/>
      </xdr:nvSpPr>
      <xdr:spPr>
        <a:xfrm>
          <a:off x="4914900" y="1339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54610</xdr:rowOff>
    </xdr:from>
    <xdr:to>
      <xdr:col>24</xdr:col>
      <xdr:colOff>76200</xdr:colOff>
      <xdr:row>78</xdr:row>
      <xdr:rowOff>156210</xdr:rowOff>
    </xdr:to>
    <xdr:sp macro="" textlink="">
      <xdr:nvSpPr>
        <xdr:cNvPr id="377" name="フローチャート: 判断 376"/>
        <xdr:cNvSpPr/>
      </xdr:nvSpPr>
      <xdr:spPr>
        <a:xfrm>
          <a:off x="47752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135255</xdr:rowOff>
    </xdr:from>
    <xdr:to>
      <xdr:col>19</xdr:col>
      <xdr:colOff>187325</xdr:colOff>
      <xdr:row>75</xdr:row>
      <xdr:rowOff>31750</xdr:rowOff>
    </xdr:to>
    <xdr:cxnSp macro="">
      <xdr:nvCxnSpPr>
        <xdr:cNvPr id="378" name="直線コネクタ 377"/>
        <xdr:cNvCxnSpPr/>
      </xdr:nvCxnSpPr>
      <xdr:spPr>
        <a:xfrm flipV="1">
          <a:off x="3098800" y="1265110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10795</xdr:rowOff>
    </xdr:from>
    <xdr:to>
      <xdr:col>20</xdr:col>
      <xdr:colOff>38100</xdr:colOff>
      <xdr:row>78</xdr:row>
      <xdr:rowOff>112395</xdr:rowOff>
    </xdr:to>
    <xdr:sp macro="" textlink="">
      <xdr:nvSpPr>
        <xdr:cNvPr id="379" name="フローチャート: 判断 378"/>
        <xdr:cNvSpPr/>
      </xdr:nvSpPr>
      <xdr:spPr>
        <a:xfrm>
          <a:off x="3937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97790</xdr:rowOff>
    </xdr:from>
    <xdr:ext cx="724535" cy="251460"/>
    <xdr:sp macro="" textlink="">
      <xdr:nvSpPr>
        <xdr:cNvPr id="380" name="テキスト ボックス 379"/>
        <xdr:cNvSpPr txBox="1"/>
      </xdr:nvSpPr>
      <xdr:spPr>
        <a:xfrm>
          <a:off x="3606800" y="13470890"/>
          <a:ext cx="724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31750</xdr:rowOff>
    </xdr:from>
    <xdr:to>
      <xdr:col>15</xdr:col>
      <xdr:colOff>98425</xdr:colOff>
      <xdr:row>75</xdr:row>
      <xdr:rowOff>31750</xdr:rowOff>
    </xdr:to>
    <xdr:cxnSp macro="">
      <xdr:nvCxnSpPr>
        <xdr:cNvPr id="381" name="直線コネクタ 380"/>
        <xdr:cNvCxnSpPr/>
      </xdr:nvCxnSpPr>
      <xdr:spPr>
        <a:xfrm>
          <a:off x="2209800" y="1289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32385</xdr:rowOff>
    </xdr:from>
    <xdr:to>
      <xdr:col>15</xdr:col>
      <xdr:colOff>149225</xdr:colOff>
      <xdr:row>78</xdr:row>
      <xdr:rowOff>133985</xdr:rowOff>
    </xdr:to>
    <xdr:sp macro="" textlink="">
      <xdr:nvSpPr>
        <xdr:cNvPr id="382" name="フローチャート: 判断 381"/>
        <xdr:cNvSpPr/>
      </xdr:nvSpPr>
      <xdr:spPr>
        <a:xfrm>
          <a:off x="3048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118745</xdr:rowOff>
    </xdr:from>
    <xdr:ext cx="762000" cy="259080"/>
    <xdr:sp macro="" textlink="">
      <xdr:nvSpPr>
        <xdr:cNvPr id="383" name="テキスト ボックス 382"/>
        <xdr:cNvSpPr txBox="1"/>
      </xdr:nvSpPr>
      <xdr:spPr>
        <a:xfrm>
          <a:off x="2717800" y="1349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146050</xdr:rowOff>
    </xdr:from>
    <xdr:to>
      <xdr:col>11</xdr:col>
      <xdr:colOff>9525</xdr:colOff>
      <xdr:row>75</xdr:row>
      <xdr:rowOff>31750</xdr:rowOff>
    </xdr:to>
    <xdr:cxnSp macro="">
      <xdr:nvCxnSpPr>
        <xdr:cNvPr id="384" name="直線コネクタ 383"/>
        <xdr:cNvCxnSpPr/>
      </xdr:nvCxnSpPr>
      <xdr:spPr>
        <a:xfrm>
          <a:off x="1320800" y="12661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65405</xdr:rowOff>
    </xdr:from>
    <xdr:to>
      <xdr:col>11</xdr:col>
      <xdr:colOff>60325</xdr:colOff>
      <xdr:row>78</xdr:row>
      <xdr:rowOff>167005</xdr:rowOff>
    </xdr:to>
    <xdr:sp macro="" textlink="">
      <xdr:nvSpPr>
        <xdr:cNvPr id="385" name="フローチャート: 判断 384"/>
        <xdr:cNvSpPr/>
      </xdr:nvSpPr>
      <xdr:spPr>
        <a:xfrm>
          <a:off x="2159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151765</xdr:rowOff>
    </xdr:from>
    <xdr:ext cx="749935" cy="259080"/>
    <xdr:sp macro="" textlink="">
      <xdr:nvSpPr>
        <xdr:cNvPr id="386" name="テキスト ボックス 385"/>
        <xdr:cNvSpPr txBox="1"/>
      </xdr:nvSpPr>
      <xdr:spPr>
        <a:xfrm>
          <a:off x="1828800" y="1352486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141605</xdr:rowOff>
    </xdr:from>
    <xdr:to>
      <xdr:col>6</xdr:col>
      <xdr:colOff>171450</xdr:colOff>
      <xdr:row>79</xdr:row>
      <xdr:rowOff>71755</xdr:rowOff>
    </xdr:to>
    <xdr:sp macro="" textlink="">
      <xdr:nvSpPr>
        <xdr:cNvPr id="387" name="フローチャート: 判断 386"/>
        <xdr:cNvSpPr/>
      </xdr:nvSpPr>
      <xdr:spPr>
        <a:xfrm>
          <a:off x="1270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56515</xdr:rowOff>
    </xdr:from>
    <xdr:ext cx="749935" cy="258445"/>
    <xdr:sp macro="" textlink="">
      <xdr:nvSpPr>
        <xdr:cNvPr id="388" name="テキスト ボックス 387"/>
        <xdr:cNvSpPr txBox="1"/>
      </xdr:nvSpPr>
      <xdr:spPr>
        <a:xfrm>
          <a:off x="939800" y="1360106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935" cy="259080"/>
    <xdr:sp macro="" textlink="">
      <xdr:nvSpPr>
        <xdr:cNvPr id="391" name="テキスト ボックス 390"/>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72</xdr:row>
      <xdr:rowOff>135890</xdr:rowOff>
    </xdr:from>
    <xdr:to>
      <xdr:col>24</xdr:col>
      <xdr:colOff>76200</xdr:colOff>
      <xdr:row>73</xdr:row>
      <xdr:rowOff>66040</xdr:rowOff>
    </xdr:to>
    <xdr:sp macro="" textlink="">
      <xdr:nvSpPr>
        <xdr:cNvPr id="394" name="楕円 393"/>
        <xdr:cNvSpPr/>
      </xdr:nvSpPr>
      <xdr:spPr>
        <a:xfrm>
          <a:off x="4775200" y="124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44450</xdr:rowOff>
    </xdr:from>
    <xdr:ext cx="762000" cy="259080"/>
    <xdr:sp macro="" textlink="">
      <xdr:nvSpPr>
        <xdr:cNvPr id="395" name="公債費該当値テキスト"/>
        <xdr:cNvSpPr txBox="1"/>
      </xdr:nvSpPr>
      <xdr:spPr>
        <a:xfrm>
          <a:off x="4914900" y="1238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84455</xdr:rowOff>
    </xdr:from>
    <xdr:to>
      <xdr:col>20</xdr:col>
      <xdr:colOff>38100</xdr:colOff>
      <xdr:row>74</xdr:row>
      <xdr:rowOff>14605</xdr:rowOff>
    </xdr:to>
    <xdr:sp macro="" textlink="">
      <xdr:nvSpPr>
        <xdr:cNvPr id="396" name="楕円 395"/>
        <xdr:cNvSpPr/>
      </xdr:nvSpPr>
      <xdr:spPr>
        <a:xfrm>
          <a:off x="39370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24765</xdr:rowOff>
    </xdr:from>
    <xdr:ext cx="724535" cy="259080"/>
    <xdr:sp macro="" textlink="">
      <xdr:nvSpPr>
        <xdr:cNvPr id="397" name="テキスト ボックス 396"/>
        <xdr:cNvSpPr txBox="1"/>
      </xdr:nvSpPr>
      <xdr:spPr>
        <a:xfrm>
          <a:off x="3606800" y="1236916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8" name="楕円 397"/>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92710</xdr:rowOff>
    </xdr:from>
    <xdr:ext cx="762000" cy="259080"/>
    <xdr:sp macro="" textlink="">
      <xdr:nvSpPr>
        <xdr:cNvPr id="399" name="テキスト ボックス 398"/>
        <xdr:cNvSpPr txBox="1"/>
      </xdr:nvSpPr>
      <xdr:spPr>
        <a:xfrm>
          <a:off x="2717800" y="1260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0" name="楕円 39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92710</xdr:rowOff>
    </xdr:from>
    <xdr:ext cx="749935" cy="259080"/>
    <xdr:sp macro="" textlink="">
      <xdr:nvSpPr>
        <xdr:cNvPr id="401" name="テキスト ボックス 400"/>
        <xdr:cNvSpPr txBox="1"/>
      </xdr:nvSpPr>
      <xdr:spPr>
        <a:xfrm>
          <a:off x="1828800" y="126085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2" name="楕円 401"/>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35560</xdr:rowOff>
    </xdr:from>
    <xdr:ext cx="749935" cy="259080"/>
    <xdr:sp macro="" textlink="">
      <xdr:nvSpPr>
        <xdr:cNvPr id="403" name="テキスト ボックス 402"/>
        <xdr:cNvSpPr txBox="1"/>
      </xdr:nvSpPr>
      <xdr:spPr>
        <a:xfrm>
          <a:off x="939800" y="12379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公債費以外の比率については，前年度より２．５ポイント上がっているが，類似団体の平均値より低い状況である。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増加の主な要因は，義務的経費である扶助費が年々増加していることや物件費，補助費等の増加によるものである。</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引き続き</a:t>
          </a:r>
          <a:r>
            <a:rPr lang="ja-JP" altLang="ja-JP" sz="1300" b="0" i="0" baseline="0">
              <a:solidFill>
                <a:sysClr val="windowText" lastClr="000000"/>
              </a:solidFill>
              <a:effectLst/>
              <a:latin typeface="ＭＳ ゴシック"/>
              <a:ea typeface="ＭＳ ゴシック"/>
              <a:cs typeface="+mn-cs"/>
            </a:rPr>
            <a:t>経費を節減するとともに，</a:t>
          </a:r>
          <a:r>
            <a:rPr lang="ja-JP" altLang="en-US" sz="1300">
              <a:latin typeface="ＭＳ ゴシック"/>
              <a:ea typeface="ＭＳ ゴシック"/>
            </a:rPr>
            <a:t>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6385" cy="225425"/>
    <xdr:sp macro="" textlink="">
      <xdr:nvSpPr>
        <xdr:cNvPr id="415" name="テキスト ボックス 414"/>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935" cy="250190"/>
    <xdr:sp macro="" textlink="">
      <xdr:nvSpPr>
        <xdr:cNvPr id="417" name="テキスト ボックス 416"/>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5935" cy="259080"/>
    <xdr:sp macro="" textlink="">
      <xdr:nvSpPr>
        <xdr:cNvPr id="419" name="テキスト ボックス 418"/>
        <xdr:cNvSpPr txBox="1"/>
      </xdr:nvSpPr>
      <xdr:spPr>
        <a:xfrm>
          <a:off x="11938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5935" cy="259080"/>
    <xdr:sp macro="" textlink="">
      <xdr:nvSpPr>
        <xdr:cNvPr id="421" name="テキスト ボックス 420"/>
        <xdr:cNvSpPr txBox="1"/>
      </xdr:nvSpPr>
      <xdr:spPr>
        <a:xfrm>
          <a:off x="11938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5935" cy="250190"/>
    <xdr:sp macro="" textlink="">
      <xdr:nvSpPr>
        <xdr:cNvPr id="423" name="テキスト ボックス 422"/>
        <xdr:cNvSpPr txBox="1"/>
      </xdr:nvSpPr>
      <xdr:spPr>
        <a:xfrm>
          <a:off x="11938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5935" cy="259080"/>
    <xdr:sp macro="" textlink="">
      <xdr:nvSpPr>
        <xdr:cNvPr id="425" name="テキスト ボックス 424"/>
        <xdr:cNvSpPr txBox="1"/>
      </xdr:nvSpPr>
      <xdr:spPr>
        <a:xfrm>
          <a:off x="11938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5935" cy="259080"/>
    <xdr:sp macro="" textlink="">
      <xdr:nvSpPr>
        <xdr:cNvPr id="427" name="テキスト ボックス 426"/>
        <xdr:cNvSpPr txBox="1"/>
      </xdr:nvSpPr>
      <xdr:spPr>
        <a:xfrm>
          <a:off x="11938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935" cy="250190"/>
    <xdr:sp macro="" textlink="">
      <xdr:nvSpPr>
        <xdr:cNvPr id="429" name="テキスト ボックス 428"/>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44450</xdr:rowOff>
    </xdr:from>
    <xdr:to>
      <xdr:col>82</xdr:col>
      <xdr:colOff>107950</xdr:colOff>
      <xdr:row>81</xdr:row>
      <xdr:rowOff>6350</xdr:rowOff>
    </xdr:to>
    <xdr:cxnSp macro="">
      <xdr:nvCxnSpPr>
        <xdr:cNvPr id="431" name="直線コネクタ 430"/>
        <xdr:cNvCxnSpPr/>
      </xdr:nvCxnSpPr>
      <xdr:spPr>
        <a:xfrm flipV="1">
          <a:off x="16510000" y="1290320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149860</xdr:rowOff>
    </xdr:from>
    <xdr:ext cx="762000" cy="259080"/>
    <xdr:sp macro="" textlink="">
      <xdr:nvSpPr>
        <xdr:cNvPr id="432" name="公債費以外最小値テキスト"/>
        <xdr:cNvSpPr txBox="1"/>
      </xdr:nvSpPr>
      <xdr:spPr>
        <a:xfrm>
          <a:off x="165989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6350</xdr:rowOff>
    </xdr:from>
    <xdr:to>
      <xdr:col>82</xdr:col>
      <xdr:colOff>196850</xdr:colOff>
      <xdr:row>81</xdr:row>
      <xdr:rowOff>6350</xdr:rowOff>
    </xdr:to>
    <xdr:cxnSp macro="">
      <xdr:nvCxnSpPr>
        <xdr:cNvPr id="433" name="直線コネクタ 432"/>
        <xdr:cNvCxnSpPr/>
      </xdr:nvCxnSpPr>
      <xdr:spPr>
        <a:xfrm>
          <a:off x="16421100" y="1389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130810</xdr:rowOff>
    </xdr:from>
    <xdr:ext cx="762000" cy="259080"/>
    <xdr:sp macro="" textlink="">
      <xdr:nvSpPr>
        <xdr:cNvPr id="434" name="公債費以外最大値テキスト"/>
        <xdr:cNvSpPr txBox="1"/>
      </xdr:nvSpPr>
      <xdr:spPr>
        <a:xfrm>
          <a:off x="16598900"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44450</xdr:rowOff>
    </xdr:from>
    <xdr:to>
      <xdr:col>82</xdr:col>
      <xdr:colOff>196850</xdr:colOff>
      <xdr:row>75</xdr:row>
      <xdr:rowOff>44450</xdr:rowOff>
    </xdr:to>
    <xdr:cxnSp macro="">
      <xdr:nvCxnSpPr>
        <xdr:cNvPr id="435" name="直線コネクタ 434"/>
        <xdr:cNvCxnSpPr/>
      </xdr:nvCxnSpPr>
      <xdr:spPr>
        <a:xfrm>
          <a:off x="16421100" y="1290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19050</xdr:rowOff>
    </xdr:from>
    <xdr:to>
      <xdr:col>82</xdr:col>
      <xdr:colOff>107950</xdr:colOff>
      <xdr:row>76</xdr:row>
      <xdr:rowOff>165100</xdr:rowOff>
    </xdr:to>
    <xdr:cxnSp macro="">
      <xdr:nvCxnSpPr>
        <xdr:cNvPr id="436" name="直線コネクタ 435"/>
        <xdr:cNvCxnSpPr/>
      </xdr:nvCxnSpPr>
      <xdr:spPr>
        <a:xfrm>
          <a:off x="15671800" y="12877800"/>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48260</xdr:rowOff>
    </xdr:from>
    <xdr:ext cx="762000" cy="259080"/>
    <xdr:sp macro="" textlink="">
      <xdr:nvSpPr>
        <xdr:cNvPr id="437" name="公債費以外平均値テキスト"/>
        <xdr:cNvSpPr txBox="1"/>
      </xdr:nvSpPr>
      <xdr:spPr>
        <a:xfrm>
          <a:off x="1659890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8" name="フローチャート: 判断 43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19050</xdr:rowOff>
    </xdr:to>
    <xdr:cxnSp macro="">
      <xdr:nvCxnSpPr>
        <xdr:cNvPr id="439" name="直線コネクタ 438"/>
        <xdr:cNvCxnSpPr/>
      </xdr:nvCxnSpPr>
      <xdr:spPr>
        <a:xfrm>
          <a:off x="14782800" y="126238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0" name="フローチャート: 判断 439"/>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67310</xdr:rowOff>
    </xdr:from>
    <xdr:ext cx="736600" cy="259080"/>
    <xdr:sp macro="" textlink="">
      <xdr:nvSpPr>
        <xdr:cNvPr id="441" name="テキスト ボックス 440"/>
        <xdr:cNvSpPr txBox="1"/>
      </xdr:nvSpPr>
      <xdr:spPr>
        <a:xfrm>
          <a:off x="15290800" y="13268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107950</xdr:rowOff>
    </xdr:from>
    <xdr:to>
      <xdr:col>73</xdr:col>
      <xdr:colOff>180975</xdr:colOff>
      <xdr:row>74</xdr:row>
      <xdr:rowOff>139700</xdr:rowOff>
    </xdr:to>
    <xdr:cxnSp macro="">
      <xdr:nvCxnSpPr>
        <xdr:cNvPr id="442" name="直線コネクタ 441"/>
        <xdr:cNvCxnSpPr/>
      </xdr:nvCxnSpPr>
      <xdr:spPr>
        <a:xfrm flipV="1">
          <a:off x="13893800" y="126238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43" name="フローチャート: 判断 442"/>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29210</xdr:rowOff>
    </xdr:from>
    <xdr:ext cx="762000" cy="251460"/>
    <xdr:sp macro="" textlink="">
      <xdr:nvSpPr>
        <xdr:cNvPr id="444" name="テキスト ボックス 443"/>
        <xdr:cNvSpPr txBox="1"/>
      </xdr:nvSpPr>
      <xdr:spPr>
        <a:xfrm>
          <a:off x="14401800" y="13230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82550</xdr:rowOff>
    </xdr:from>
    <xdr:to>
      <xdr:col>69</xdr:col>
      <xdr:colOff>92075</xdr:colOff>
      <xdr:row>74</xdr:row>
      <xdr:rowOff>139700</xdr:rowOff>
    </xdr:to>
    <xdr:cxnSp macro="">
      <xdr:nvCxnSpPr>
        <xdr:cNvPr id="445" name="直線コネクタ 444"/>
        <xdr:cNvCxnSpPr/>
      </xdr:nvCxnSpPr>
      <xdr:spPr>
        <a:xfrm>
          <a:off x="13004800" y="12598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46" name="フローチャート: 判断 445"/>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22860</xdr:rowOff>
    </xdr:from>
    <xdr:ext cx="749935" cy="259080"/>
    <xdr:sp macro="" textlink="">
      <xdr:nvSpPr>
        <xdr:cNvPr id="447" name="テキスト ボックス 446"/>
        <xdr:cNvSpPr txBox="1"/>
      </xdr:nvSpPr>
      <xdr:spPr>
        <a:xfrm>
          <a:off x="13512800" y="130530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48" name="フローチャート: 判断 447"/>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156210</xdr:rowOff>
    </xdr:from>
    <xdr:ext cx="762000" cy="250190"/>
    <xdr:sp macro="" textlink="">
      <xdr:nvSpPr>
        <xdr:cNvPr id="449" name="テキスト ボックス 448"/>
        <xdr:cNvSpPr txBox="1"/>
      </xdr:nvSpPr>
      <xdr:spPr>
        <a:xfrm>
          <a:off x="12623800" y="12672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935" cy="259080"/>
    <xdr:sp macro="" textlink="">
      <xdr:nvSpPr>
        <xdr:cNvPr id="451" name="テキスト ボックス 450"/>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935" cy="259080"/>
    <xdr:sp macro="" textlink="">
      <xdr:nvSpPr>
        <xdr:cNvPr id="452" name="テキスト ボックス 451"/>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935" cy="259080"/>
    <xdr:sp macro="" textlink="">
      <xdr:nvSpPr>
        <xdr:cNvPr id="454" name="テキスト ボックス 453"/>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5" name="楕円 454"/>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130810</xdr:rowOff>
    </xdr:from>
    <xdr:ext cx="762000" cy="259080"/>
    <xdr:sp macro="" textlink="">
      <xdr:nvSpPr>
        <xdr:cNvPr id="456" name="公債費以外該当値テキスト"/>
        <xdr:cNvSpPr txBox="1"/>
      </xdr:nvSpPr>
      <xdr:spPr>
        <a:xfrm>
          <a:off x="165989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139700</xdr:rowOff>
    </xdr:from>
    <xdr:to>
      <xdr:col>78</xdr:col>
      <xdr:colOff>120650</xdr:colOff>
      <xdr:row>75</xdr:row>
      <xdr:rowOff>69850</xdr:rowOff>
    </xdr:to>
    <xdr:sp macro="" textlink="">
      <xdr:nvSpPr>
        <xdr:cNvPr id="457" name="楕円 456"/>
        <xdr:cNvSpPr/>
      </xdr:nvSpPr>
      <xdr:spPr>
        <a:xfrm>
          <a:off x="15621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80010</xdr:rowOff>
    </xdr:from>
    <xdr:ext cx="736600" cy="259080"/>
    <xdr:sp macro="" textlink="">
      <xdr:nvSpPr>
        <xdr:cNvPr id="458" name="テキスト ボックス 457"/>
        <xdr:cNvSpPr txBox="1"/>
      </xdr:nvSpPr>
      <xdr:spPr>
        <a:xfrm>
          <a:off x="15290800" y="1259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59" name="楕円 458"/>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168910</xdr:rowOff>
    </xdr:from>
    <xdr:ext cx="762000" cy="248920"/>
    <xdr:sp macro="" textlink="">
      <xdr:nvSpPr>
        <xdr:cNvPr id="460" name="テキスト ボックス 459"/>
        <xdr:cNvSpPr txBox="1"/>
      </xdr:nvSpPr>
      <xdr:spPr>
        <a:xfrm>
          <a:off x="14401800" y="12341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88900</xdr:rowOff>
    </xdr:from>
    <xdr:to>
      <xdr:col>69</xdr:col>
      <xdr:colOff>142875</xdr:colOff>
      <xdr:row>75</xdr:row>
      <xdr:rowOff>19050</xdr:rowOff>
    </xdr:to>
    <xdr:sp macro="" textlink="">
      <xdr:nvSpPr>
        <xdr:cNvPr id="461" name="楕円 460"/>
        <xdr:cNvSpPr/>
      </xdr:nvSpPr>
      <xdr:spPr>
        <a:xfrm>
          <a:off x="13843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29210</xdr:rowOff>
    </xdr:from>
    <xdr:ext cx="749935" cy="251460"/>
    <xdr:sp macro="" textlink="">
      <xdr:nvSpPr>
        <xdr:cNvPr id="462" name="テキスト ボックス 461"/>
        <xdr:cNvSpPr txBox="1"/>
      </xdr:nvSpPr>
      <xdr:spPr>
        <a:xfrm>
          <a:off x="13512800" y="1254506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31750</xdr:rowOff>
    </xdr:from>
    <xdr:to>
      <xdr:col>65</xdr:col>
      <xdr:colOff>53975</xdr:colOff>
      <xdr:row>73</xdr:row>
      <xdr:rowOff>133350</xdr:rowOff>
    </xdr:to>
    <xdr:sp macro="" textlink="">
      <xdr:nvSpPr>
        <xdr:cNvPr id="463" name="楕円 462"/>
        <xdr:cNvSpPr/>
      </xdr:nvSpPr>
      <xdr:spPr>
        <a:xfrm>
          <a:off x="12954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143510</xdr:rowOff>
    </xdr:from>
    <xdr:ext cx="762000" cy="251460"/>
    <xdr:sp macro="" textlink="">
      <xdr:nvSpPr>
        <xdr:cNvPr id="464" name="テキスト ボックス 463"/>
        <xdr:cNvSpPr txBox="1"/>
      </xdr:nvSpPr>
      <xdr:spPr>
        <a:xfrm>
          <a:off x="12623800" y="12316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9415" cy="269875"/>
    <xdr:sp macro="" textlink="">
      <xdr:nvSpPr>
        <xdr:cNvPr id="29" name="テキスト ボックス 28"/>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59055</xdr:rowOff>
    </xdr:from>
    <xdr:to>
      <xdr:col>29</xdr:col>
      <xdr:colOff>127000</xdr:colOff>
      <xdr:row>20</xdr:row>
      <xdr:rowOff>0</xdr:rowOff>
    </xdr:to>
    <xdr:cxnSp macro="">
      <xdr:nvCxnSpPr>
        <xdr:cNvPr id="45" name="直線コネクタ 44"/>
        <xdr:cNvCxnSpPr/>
      </xdr:nvCxnSpPr>
      <xdr:spPr>
        <a:xfrm flipV="1">
          <a:off x="5651500" y="1992630"/>
          <a:ext cx="0" cy="1483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143510</xdr:rowOff>
    </xdr:from>
    <xdr:ext cx="749935" cy="251460"/>
    <xdr:sp macro="" textlink="">
      <xdr:nvSpPr>
        <xdr:cNvPr id="46" name="人口1人当たり決算額の推移最小値テキスト130"/>
        <xdr:cNvSpPr txBox="1"/>
      </xdr:nvSpPr>
      <xdr:spPr>
        <a:xfrm>
          <a:off x="5740400" y="3448685"/>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62,081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0</xdr:rowOff>
    </xdr:from>
    <xdr:to>
      <xdr:col>30</xdr:col>
      <xdr:colOff>25400</xdr:colOff>
      <xdr:row>20</xdr:row>
      <xdr:rowOff>0</xdr:rowOff>
    </xdr:to>
    <xdr:cxnSp macro="">
      <xdr:nvCxnSpPr>
        <xdr:cNvPr id="47" name="直線コネクタ 46"/>
        <xdr:cNvCxnSpPr/>
      </xdr:nvCxnSpPr>
      <xdr:spPr>
        <a:xfrm>
          <a:off x="5562600" y="3476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145415</xdr:rowOff>
    </xdr:from>
    <xdr:ext cx="749935" cy="249555"/>
    <xdr:sp macro="" textlink="">
      <xdr:nvSpPr>
        <xdr:cNvPr id="48" name="人口1人当たり決算額の推移最大値テキスト130"/>
        <xdr:cNvSpPr txBox="1"/>
      </xdr:nvSpPr>
      <xdr:spPr>
        <a:xfrm>
          <a:off x="5740400" y="1736090"/>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101,032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59055</xdr:rowOff>
    </xdr:from>
    <xdr:to>
      <xdr:col>30</xdr:col>
      <xdr:colOff>25400</xdr:colOff>
      <xdr:row>11</xdr:row>
      <xdr:rowOff>59055</xdr:rowOff>
    </xdr:to>
    <xdr:cxnSp macro="">
      <xdr:nvCxnSpPr>
        <xdr:cNvPr id="49" name="直線コネクタ 48"/>
        <xdr:cNvCxnSpPr/>
      </xdr:nvCxnSpPr>
      <xdr:spPr>
        <a:xfrm>
          <a:off x="5562600" y="1992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74930</xdr:rowOff>
    </xdr:from>
    <xdr:to>
      <xdr:col>29</xdr:col>
      <xdr:colOff>127000</xdr:colOff>
      <xdr:row>17</xdr:row>
      <xdr:rowOff>149860</xdr:rowOff>
    </xdr:to>
    <xdr:cxnSp macro="">
      <xdr:nvCxnSpPr>
        <xdr:cNvPr id="50" name="直線コネクタ 49"/>
        <xdr:cNvCxnSpPr/>
      </xdr:nvCxnSpPr>
      <xdr:spPr>
        <a:xfrm flipV="1">
          <a:off x="5003800" y="3037205"/>
          <a:ext cx="6477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47625</xdr:rowOff>
    </xdr:from>
    <xdr:ext cx="749935" cy="259080"/>
    <xdr:sp macro="" textlink="">
      <xdr:nvSpPr>
        <xdr:cNvPr id="51" name="人口1人当たり決算額の推移平均値テキスト130"/>
        <xdr:cNvSpPr txBox="1"/>
      </xdr:nvSpPr>
      <xdr:spPr>
        <a:xfrm>
          <a:off x="5740400" y="249555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31115</xdr:rowOff>
    </xdr:from>
    <xdr:to>
      <xdr:col>29</xdr:col>
      <xdr:colOff>177800</xdr:colOff>
      <xdr:row>15</xdr:row>
      <xdr:rowOff>132715</xdr:rowOff>
    </xdr:to>
    <xdr:sp macro="" textlink="">
      <xdr:nvSpPr>
        <xdr:cNvPr id="52" name="フローチャート: 判断 51"/>
        <xdr:cNvSpPr/>
      </xdr:nvSpPr>
      <xdr:spPr>
        <a:xfrm>
          <a:off x="5600700" y="2650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75565</xdr:rowOff>
    </xdr:from>
    <xdr:to>
      <xdr:col>26</xdr:col>
      <xdr:colOff>50800</xdr:colOff>
      <xdr:row>17</xdr:row>
      <xdr:rowOff>149860</xdr:rowOff>
    </xdr:to>
    <xdr:cxnSp macro="">
      <xdr:nvCxnSpPr>
        <xdr:cNvPr id="53" name="直線コネクタ 52"/>
        <xdr:cNvCxnSpPr/>
      </xdr:nvCxnSpPr>
      <xdr:spPr>
        <a:xfrm>
          <a:off x="4305300" y="3037840"/>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95885</xdr:rowOff>
    </xdr:from>
    <xdr:to>
      <xdr:col>26</xdr:col>
      <xdr:colOff>101600</xdr:colOff>
      <xdr:row>16</xdr:row>
      <xdr:rowOff>26035</xdr:rowOff>
    </xdr:to>
    <xdr:sp macro="" textlink="">
      <xdr:nvSpPr>
        <xdr:cNvPr id="54" name="フローチャート: 判断 53"/>
        <xdr:cNvSpPr/>
      </xdr:nvSpPr>
      <xdr:spPr>
        <a:xfrm>
          <a:off x="4953000" y="271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36195</xdr:rowOff>
    </xdr:from>
    <xdr:ext cx="736600" cy="259080"/>
    <xdr:sp macro="" textlink="">
      <xdr:nvSpPr>
        <xdr:cNvPr id="55" name="テキスト ボックス 54"/>
        <xdr:cNvSpPr txBox="1"/>
      </xdr:nvSpPr>
      <xdr:spPr>
        <a:xfrm>
          <a:off x="4622800" y="248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63500</xdr:rowOff>
    </xdr:from>
    <xdr:to>
      <xdr:col>22</xdr:col>
      <xdr:colOff>114300</xdr:colOff>
      <xdr:row>17</xdr:row>
      <xdr:rowOff>75565</xdr:rowOff>
    </xdr:to>
    <xdr:cxnSp macro="">
      <xdr:nvCxnSpPr>
        <xdr:cNvPr id="56" name="直線コネクタ 55"/>
        <xdr:cNvCxnSpPr/>
      </xdr:nvCxnSpPr>
      <xdr:spPr>
        <a:xfrm>
          <a:off x="3606800" y="30257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121285</xdr:rowOff>
    </xdr:from>
    <xdr:to>
      <xdr:col>22</xdr:col>
      <xdr:colOff>165100</xdr:colOff>
      <xdr:row>16</xdr:row>
      <xdr:rowOff>52070</xdr:rowOff>
    </xdr:to>
    <xdr:sp macro="" textlink="">
      <xdr:nvSpPr>
        <xdr:cNvPr id="57" name="フローチャート: 判断 56"/>
        <xdr:cNvSpPr/>
      </xdr:nvSpPr>
      <xdr:spPr>
        <a:xfrm>
          <a:off x="42545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61595</xdr:rowOff>
    </xdr:from>
    <xdr:ext cx="762000" cy="259080"/>
    <xdr:sp macro="" textlink="">
      <xdr:nvSpPr>
        <xdr:cNvPr id="58" name="テキスト ボックス 57"/>
        <xdr:cNvSpPr txBox="1"/>
      </xdr:nvSpPr>
      <xdr:spPr>
        <a:xfrm>
          <a:off x="3924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63500</xdr:rowOff>
    </xdr:from>
    <xdr:to>
      <xdr:col>18</xdr:col>
      <xdr:colOff>177800</xdr:colOff>
      <xdr:row>17</xdr:row>
      <xdr:rowOff>95250</xdr:rowOff>
    </xdr:to>
    <xdr:cxnSp macro="">
      <xdr:nvCxnSpPr>
        <xdr:cNvPr id="59" name="直線コネクタ 58"/>
        <xdr:cNvCxnSpPr/>
      </xdr:nvCxnSpPr>
      <xdr:spPr>
        <a:xfrm flipV="1">
          <a:off x="2908300" y="302577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164465</xdr:rowOff>
    </xdr:from>
    <xdr:to>
      <xdr:col>19</xdr:col>
      <xdr:colOff>38100</xdr:colOff>
      <xdr:row>16</xdr:row>
      <xdr:rowOff>94615</xdr:rowOff>
    </xdr:to>
    <xdr:sp macro="" textlink="">
      <xdr:nvSpPr>
        <xdr:cNvPr id="60" name="フローチャート: 判断 59"/>
        <xdr:cNvSpPr/>
      </xdr:nvSpPr>
      <xdr:spPr>
        <a:xfrm>
          <a:off x="35560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104775</xdr:rowOff>
    </xdr:from>
    <xdr:ext cx="762000" cy="259080"/>
    <xdr:sp macro="" textlink="">
      <xdr:nvSpPr>
        <xdr:cNvPr id="61" name="テキスト ボックス 60"/>
        <xdr:cNvSpPr txBox="1"/>
      </xdr:nvSpPr>
      <xdr:spPr>
        <a:xfrm>
          <a:off x="32258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15875</xdr:rowOff>
    </xdr:to>
    <xdr:sp macro="" textlink="">
      <xdr:nvSpPr>
        <xdr:cNvPr id="62" name="フローチャート: 判断 61"/>
        <xdr:cNvSpPr/>
      </xdr:nvSpPr>
      <xdr:spPr>
        <a:xfrm>
          <a:off x="28575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26035</xdr:rowOff>
    </xdr:from>
    <xdr:ext cx="762000" cy="259080"/>
    <xdr:sp macro="" textlink="">
      <xdr:nvSpPr>
        <xdr:cNvPr id="63" name="テキスト ボックス 62"/>
        <xdr:cNvSpPr txBox="1"/>
      </xdr:nvSpPr>
      <xdr:spPr>
        <a:xfrm>
          <a:off x="25273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935" cy="259080"/>
    <xdr:sp macro="" textlink="">
      <xdr:nvSpPr>
        <xdr:cNvPr id="64" name="テキスト ボックス 63"/>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24130</xdr:rowOff>
    </xdr:from>
    <xdr:to>
      <xdr:col>29</xdr:col>
      <xdr:colOff>177800</xdr:colOff>
      <xdr:row>17</xdr:row>
      <xdr:rowOff>125730</xdr:rowOff>
    </xdr:to>
    <xdr:sp macro="" textlink="">
      <xdr:nvSpPr>
        <xdr:cNvPr id="69" name="楕円 68"/>
        <xdr:cNvSpPr/>
      </xdr:nvSpPr>
      <xdr:spPr>
        <a:xfrm>
          <a:off x="5600700" y="298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167640</xdr:rowOff>
    </xdr:from>
    <xdr:ext cx="749935" cy="250190"/>
    <xdr:sp macro="" textlink="">
      <xdr:nvSpPr>
        <xdr:cNvPr id="70" name="人口1人当たり決算額の推移該当値テキスト130"/>
        <xdr:cNvSpPr txBox="1"/>
      </xdr:nvSpPr>
      <xdr:spPr>
        <a:xfrm>
          <a:off x="5740400" y="2958465"/>
          <a:ext cx="749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99060</xdr:rowOff>
    </xdr:from>
    <xdr:to>
      <xdr:col>26</xdr:col>
      <xdr:colOff>101600</xdr:colOff>
      <xdr:row>18</xdr:row>
      <xdr:rowOff>29210</xdr:rowOff>
    </xdr:to>
    <xdr:sp macro="" textlink="">
      <xdr:nvSpPr>
        <xdr:cNvPr id="71" name="楕円 70"/>
        <xdr:cNvSpPr/>
      </xdr:nvSpPr>
      <xdr:spPr>
        <a:xfrm>
          <a:off x="4953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13970</xdr:rowOff>
    </xdr:from>
    <xdr:ext cx="736600" cy="259080"/>
    <xdr:sp macro="" textlink="">
      <xdr:nvSpPr>
        <xdr:cNvPr id="72" name="テキスト ボックス 71"/>
        <xdr:cNvSpPr txBox="1"/>
      </xdr:nvSpPr>
      <xdr:spPr>
        <a:xfrm>
          <a:off x="4622800" y="314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24765</xdr:rowOff>
    </xdr:from>
    <xdr:to>
      <xdr:col>22</xdr:col>
      <xdr:colOff>165100</xdr:colOff>
      <xdr:row>17</xdr:row>
      <xdr:rowOff>126365</xdr:rowOff>
    </xdr:to>
    <xdr:sp macro="" textlink="">
      <xdr:nvSpPr>
        <xdr:cNvPr id="73" name="楕円 72"/>
        <xdr:cNvSpPr/>
      </xdr:nvSpPr>
      <xdr:spPr>
        <a:xfrm>
          <a:off x="42545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111125</xdr:rowOff>
    </xdr:from>
    <xdr:ext cx="762000" cy="249555"/>
    <xdr:sp macro="" textlink="">
      <xdr:nvSpPr>
        <xdr:cNvPr id="74" name="テキスト ボックス 73"/>
        <xdr:cNvSpPr txBox="1"/>
      </xdr:nvSpPr>
      <xdr:spPr>
        <a:xfrm>
          <a:off x="3924300" y="3073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12700</xdr:rowOff>
    </xdr:from>
    <xdr:to>
      <xdr:col>19</xdr:col>
      <xdr:colOff>38100</xdr:colOff>
      <xdr:row>17</xdr:row>
      <xdr:rowOff>114300</xdr:rowOff>
    </xdr:to>
    <xdr:sp macro="" textlink="">
      <xdr:nvSpPr>
        <xdr:cNvPr id="75" name="楕円 74"/>
        <xdr:cNvSpPr/>
      </xdr:nvSpPr>
      <xdr:spPr>
        <a:xfrm>
          <a:off x="355600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99060</xdr:rowOff>
    </xdr:from>
    <xdr:ext cx="762000" cy="250190"/>
    <xdr:sp macro="" textlink="">
      <xdr:nvSpPr>
        <xdr:cNvPr id="76" name="テキスト ボックス 75"/>
        <xdr:cNvSpPr txBox="1"/>
      </xdr:nvSpPr>
      <xdr:spPr>
        <a:xfrm>
          <a:off x="3225800" y="30613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44450</xdr:rowOff>
    </xdr:from>
    <xdr:to>
      <xdr:col>15</xdr:col>
      <xdr:colOff>101600</xdr:colOff>
      <xdr:row>17</xdr:row>
      <xdr:rowOff>146050</xdr:rowOff>
    </xdr:to>
    <xdr:sp macro="" textlink="">
      <xdr:nvSpPr>
        <xdr:cNvPr id="77" name="楕円 76"/>
        <xdr:cNvSpPr/>
      </xdr:nvSpPr>
      <xdr:spPr>
        <a:xfrm>
          <a:off x="28575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130810</xdr:rowOff>
    </xdr:from>
    <xdr:ext cx="762000" cy="259080"/>
    <xdr:sp macro="" textlink="">
      <xdr:nvSpPr>
        <xdr:cNvPr id="78" name="テキスト ボックス 77"/>
        <xdr:cNvSpPr txBox="1"/>
      </xdr:nvSpPr>
      <xdr:spPr>
        <a:xfrm>
          <a:off x="2527300" y="309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73,083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9415" cy="275590"/>
    <xdr:sp macro="" textlink="">
      <xdr:nvSpPr>
        <xdr:cNvPr id="92" name="テキスト ボックス 91"/>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0190"/>
    <xdr:sp macro="" textlink="">
      <xdr:nvSpPr>
        <xdr:cNvPr id="94" name="テキスト ボックス 93"/>
        <xdr:cNvSpPr txBox="1"/>
      </xdr:nvSpPr>
      <xdr:spPr>
        <a:xfrm>
          <a:off x="1384300"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6" name="テキスト ボックス 95"/>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4" name="テキスト ボックス 103"/>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203200</xdr:rowOff>
    </xdr:from>
    <xdr:to>
      <xdr:col>29</xdr:col>
      <xdr:colOff>127000</xdr:colOff>
      <xdr:row>38</xdr:row>
      <xdr:rowOff>94615</xdr:rowOff>
    </xdr:to>
    <xdr:cxnSp macro="">
      <xdr:nvCxnSpPr>
        <xdr:cNvPr id="106" name="直線コネクタ 105"/>
        <xdr:cNvCxnSpPr/>
      </xdr:nvCxnSpPr>
      <xdr:spPr>
        <a:xfrm flipV="1">
          <a:off x="5651500" y="6127750"/>
          <a:ext cx="0" cy="1434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66675</xdr:rowOff>
    </xdr:from>
    <xdr:ext cx="749935" cy="254000"/>
    <xdr:sp macro="" textlink="">
      <xdr:nvSpPr>
        <xdr:cNvPr id="107" name="人口1人当たり決算額の推移最小値テキスト445"/>
        <xdr:cNvSpPr txBox="1"/>
      </xdr:nvSpPr>
      <xdr:spPr>
        <a:xfrm>
          <a:off x="5740400" y="7534275"/>
          <a:ext cx="7499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94615</xdr:rowOff>
    </xdr:from>
    <xdr:to>
      <xdr:col>30</xdr:col>
      <xdr:colOff>25400</xdr:colOff>
      <xdr:row>38</xdr:row>
      <xdr:rowOff>94615</xdr:rowOff>
    </xdr:to>
    <xdr:cxnSp macro="">
      <xdr:nvCxnSpPr>
        <xdr:cNvPr id="108" name="直線コネクタ 107"/>
        <xdr:cNvCxnSpPr/>
      </xdr:nvCxnSpPr>
      <xdr:spPr>
        <a:xfrm>
          <a:off x="5562600" y="7562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118110</xdr:rowOff>
    </xdr:from>
    <xdr:ext cx="749935" cy="259080"/>
    <xdr:sp macro="" textlink="">
      <xdr:nvSpPr>
        <xdr:cNvPr id="109" name="人口1人当たり決算額の推移最大値テキスト445"/>
        <xdr:cNvSpPr txBox="1"/>
      </xdr:nvSpPr>
      <xdr:spPr>
        <a:xfrm>
          <a:off x="5740400" y="58712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203200</xdr:rowOff>
    </xdr:from>
    <xdr:to>
      <xdr:col>30</xdr:col>
      <xdr:colOff>25400</xdr:colOff>
      <xdr:row>33</xdr:row>
      <xdr:rowOff>203200</xdr:rowOff>
    </xdr:to>
    <xdr:cxnSp macro="">
      <xdr:nvCxnSpPr>
        <xdr:cNvPr id="110" name="直線コネクタ 109"/>
        <xdr:cNvCxnSpPr/>
      </xdr:nvCxnSpPr>
      <xdr:spPr>
        <a:xfrm>
          <a:off x="5562600" y="612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90170</xdr:rowOff>
    </xdr:from>
    <xdr:to>
      <xdr:col>29</xdr:col>
      <xdr:colOff>127000</xdr:colOff>
      <xdr:row>37</xdr:row>
      <xdr:rowOff>279400</xdr:rowOff>
    </xdr:to>
    <xdr:cxnSp macro="">
      <xdr:nvCxnSpPr>
        <xdr:cNvPr id="111" name="直線コネクタ 110"/>
        <xdr:cNvCxnSpPr/>
      </xdr:nvCxnSpPr>
      <xdr:spPr>
        <a:xfrm>
          <a:off x="5003800" y="6014720"/>
          <a:ext cx="647700" cy="13893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52705</xdr:rowOff>
    </xdr:from>
    <xdr:ext cx="749935" cy="256540"/>
    <xdr:sp macro="" textlink="">
      <xdr:nvSpPr>
        <xdr:cNvPr id="112" name="人口1人当たり決算額の推移平均値テキスト445"/>
        <xdr:cNvSpPr txBox="1"/>
      </xdr:nvSpPr>
      <xdr:spPr>
        <a:xfrm>
          <a:off x="5740400" y="6663055"/>
          <a:ext cx="7499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207010</xdr:rowOff>
    </xdr:from>
    <xdr:to>
      <xdr:col>29</xdr:col>
      <xdr:colOff>177800</xdr:colOff>
      <xdr:row>35</xdr:row>
      <xdr:rowOff>309245</xdr:rowOff>
    </xdr:to>
    <xdr:sp macro="" textlink="">
      <xdr:nvSpPr>
        <xdr:cNvPr id="113" name="フローチャート: 判断 112"/>
        <xdr:cNvSpPr/>
      </xdr:nvSpPr>
      <xdr:spPr>
        <a:xfrm>
          <a:off x="56007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90170</xdr:rowOff>
    </xdr:from>
    <xdr:to>
      <xdr:col>26</xdr:col>
      <xdr:colOff>50800</xdr:colOff>
      <xdr:row>38</xdr:row>
      <xdr:rowOff>83820</xdr:rowOff>
    </xdr:to>
    <xdr:cxnSp macro="">
      <xdr:nvCxnSpPr>
        <xdr:cNvPr id="114" name="直線コネクタ 113"/>
        <xdr:cNvCxnSpPr/>
      </xdr:nvCxnSpPr>
      <xdr:spPr>
        <a:xfrm flipV="1">
          <a:off x="4305300" y="6014720"/>
          <a:ext cx="698500" cy="1536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135890</xdr:rowOff>
    </xdr:from>
    <xdr:to>
      <xdr:col>26</xdr:col>
      <xdr:colOff>101600</xdr:colOff>
      <xdr:row>35</xdr:row>
      <xdr:rowOff>238125</xdr:rowOff>
    </xdr:to>
    <xdr:sp macro="" textlink="">
      <xdr:nvSpPr>
        <xdr:cNvPr id="115" name="フローチャート: 判断 114"/>
        <xdr:cNvSpPr/>
      </xdr:nvSpPr>
      <xdr:spPr>
        <a:xfrm>
          <a:off x="4953000" y="67462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221615</xdr:rowOff>
    </xdr:from>
    <xdr:ext cx="736600" cy="259080"/>
    <xdr:sp macro="" textlink="">
      <xdr:nvSpPr>
        <xdr:cNvPr id="116" name="テキスト ボックス 115"/>
        <xdr:cNvSpPr txBox="1"/>
      </xdr:nvSpPr>
      <xdr:spPr>
        <a:xfrm>
          <a:off x="4622800" y="6831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84455</xdr:rowOff>
    </xdr:from>
    <xdr:to>
      <xdr:col>22</xdr:col>
      <xdr:colOff>114300</xdr:colOff>
      <xdr:row>38</xdr:row>
      <xdr:rowOff>83820</xdr:rowOff>
    </xdr:to>
    <xdr:cxnSp macro="">
      <xdr:nvCxnSpPr>
        <xdr:cNvPr id="117" name="直線コネクタ 116"/>
        <xdr:cNvCxnSpPr/>
      </xdr:nvCxnSpPr>
      <xdr:spPr>
        <a:xfrm>
          <a:off x="3606800" y="7209155"/>
          <a:ext cx="698500" cy="342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282575</xdr:rowOff>
    </xdr:from>
    <xdr:to>
      <xdr:col>22</xdr:col>
      <xdr:colOff>165100</xdr:colOff>
      <xdr:row>36</xdr:row>
      <xdr:rowOff>41275</xdr:rowOff>
    </xdr:to>
    <xdr:sp macro="" textlink="">
      <xdr:nvSpPr>
        <xdr:cNvPr id="118" name="フローチャート: 判断 117"/>
        <xdr:cNvSpPr/>
      </xdr:nvSpPr>
      <xdr:spPr>
        <a:xfrm>
          <a:off x="425450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50800</xdr:rowOff>
    </xdr:from>
    <xdr:ext cx="762000" cy="258445"/>
    <xdr:sp macro="" textlink="">
      <xdr:nvSpPr>
        <xdr:cNvPr id="119" name="テキスト ボックス 118"/>
        <xdr:cNvSpPr txBox="1"/>
      </xdr:nvSpPr>
      <xdr:spPr>
        <a:xfrm>
          <a:off x="3924300" y="6661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84455</xdr:rowOff>
    </xdr:from>
    <xdr:to>
      <xdr:col>18</xdr:col>
      <xdr:colOff>177800</xdr:colOff>
      <xdr:row>37</xdr:row>
      <xdr:rowOff>210820</xdr:rowOff>
    </xdr:to>
    <xdr:cxnSp macro="">
      <xdr:nvCxnSpPr>
        <xdr:cNvPr id="120" name="直線コネクタ 119"/>
        <xdr:cNvCxnSpPr/>
      </xdr:nvCxnSpPr>
      <xdr:spPr>
        <a:xfrm flipV="1">
          <a:off x="2908300" y="720915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203200</xdr:rowOff>
    </xdr:from>
    <xdr:to>
      <xdr:col>19</xdr:col>
      <xdr:colOff>38100</xdr:colOff>
      <xdr:row>35</xdr:row>
      <xdr:rowOff>304165</xdr:rowOff>
    </xdr:to>
    <xdr:sp macro="" textlink="">
      <xdr:nvSpPr>
        <xdr:cNvPr id="121" name="フローチャート: 判断 120"/>
        <xdr:cNvSpPr/>
      </xdr:nvSpPr>
      <xdr:spPr>
        <a:xfrm>
          <a:off x="355600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314960</xdr:rowOff>
    </xdr:from>
    <xdr:ext cx="762000" cy="256540"/>
    <xdr:sp macro="" textlink="">
      <xdr:nvSpPr>
        <xdr:cNvPr id="122" name="テキスト ボックス 121"/>
        <xdr:cNvSpPr txBox="1"/>
      </xdr:nvSpPr>
      <xdr:spPr>
        <a:xfrm>
          <a:off x="3225800" y="658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35</xdr:row>
      <xdr:rowOff>181610</xdr:rowOff>
    </xdr:to>
    <xdr:sp macro="" textlink="">
      <xdr:nvSpPr>
        <xdr:cNvPr id="123" name="フローチャート: 判断 122"/>
        <xdr:cNvSpPr/>
      </xdr:nvSpPr>
      <xdr:spPr>
        <a:xfrm>
          <a:off x="2857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191135</xdr:rowOff>
    </xdr:from>
    <xdr:ext cx="762000" cy="255270"/>
    <xdr:sp macro="" textlink="">
      <xdr:nvSpPr>
        <xdr:cNvPr id="124" name="テキスト ボックス 123"/>
        <xdr:cNvSpPr txBox="1"/>
      </xdr:nvSpPr>
      <xdr:spPr>
        <a:xfrm>
          <a:off x="2527300" y="64585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935" cy="259080"/>
    <xdr:sp macro="" textlink="">
      <xdr:nvSpPr>
        <xdr:cNvPr id="125" name="テキスト ボックス 124"/>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228600</xdr:rowOff>
    </xdr:from>
    <xdr:to>
      <xdr:col>29</xdr:col>
      <xdr:colOff>177800</xdr:colOff>
      <xdr:row>37</xdr:row>
      <xdr:rowOff>330835</xdr:rowOff>
    </xdr:to>
    <xdr:sp macro="" textlink="">
      <xdr:nvSpPr>
        <xdr:cNvPr id="130" name="楕円 129"/>
        <xdr:cNvSpPr/>
      </xdr:nvSpPr>
      <xdr:spPr>
        <a:xfrm>
          <a:off x="5600700" y="7353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200660</xdr:rowOff>
    </xdr:from>
    <xdr:ext cx="749935" cy="251460"/>
    <xdr:sp macro="" textlink="">
      <xdr:nvSpPr>
        <xdr:cNvPr id="131" name="人口1人当たり決算額の推移該当値テキスト445"/>
        <xdr:cNvSpPr txBox="1"/>
      </xdr:nvSpPr>
      <xdr:spPr>
        <a:xfrm>
          <a:off x="5740400" y="732536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38735</xdr:rowOff>
    </xdr:from>
    <xdr:to>
      <xdr:col>26</xdr:col>
      <xdr:colOff>101600</xdr:colOff>
      <xdr:row>33</xdr:row>
      <xdr:rowOff>140970</xdr:rowOff>
    </xdr:to>
    <xdr:sp macro="" textlink="">
      <xdr:nvSpPr>
        <xdr:cNvPr id="132" name="楕円 131"/>
        <xdr:cNvSpPr/>
      </xdr:nvSpPr>
      <xdr:spPr>
        <a:xfrm>
          <a:off x="4953000" y="5963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322580</xdr:rowOff>
    </xdr:from>
    <xdr:ext cx="736600" cy="259080"/>
    <xdr:sp macro="" textlink="">
      <xdr:nvSpPr>
        <xdr:cNvPr id="133" name="テキスト ボックス 132"/>
        <xdr:cNvSpPr txBox="1"/>
      </xdr:nvSpPr>
      <xdr:spPr>
        <a:xfrm>
          <a:off x="4622800" y="573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33020</xdr:rowOff>
    </xdr:from>
    <xdr:to>
      <xdr:col>22</xdr:col>
      <xdr:colOff>165100</xdr:colOff>
      <xdr:row>38</xdr:row>
      <xdr:rowOff>134620</xdr:rowOff>
    </xdr:to>
    <xdr:sp macro="" textlink="">
      <xdr:nvSpPr>
        <xdr:cNvPr id="134" name="楕円 133"/>
        <xdr:cNvSpPr/>
      </xdr:nvSpPr>
      <xdr:spPr>
        <a:xfrm>
          <a:off x="4254500" y="750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119380</xdr:rowOff>
    </xdr:from>
    <xdr:ext cx="762000" cy="259080"/>
    <xdr:sp macro="" textlink="">
      <xdr:nvSpPr>
        <xdr:cNvPr id="135" name="テキスト ボックス 134"/>
        <xdr:cNvSpPr txBox="1"/>
      </xdr:nvSpPr>
      <xdr:spPr>
        <a:xfrm>
          <a:off x="3924300" y="758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33655</xdr:rowOff>
    </xdr:from>
    <xdr:to>
      <xdr:col>19</xdr:col>
      <xdr:colOff>38100</xdr:colOff>
      <xdr:row>37</xdr:row>
      <xdr:rowOff>135890</xdr:rowOff>
    </xdr:to>
    <xdr:sp macro="" textlink="">
      <xdr:nvSpPr>
        <xdr:cNvPr id="136" name="楕円 135"/>
        <xdr:cNvSpPr/>
      </xdr:nvSpPr>
      <xdr:spPr>
        <a:xfrm>
          <a:off x="35560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119380</xdr:rowOff>
    </xdr:from>
    <xdr:ext cx="762000" cy="259080"/>
    <xdr:sp macro="" textlink="">
      <xdr:nvSpPr>
        <xdr:cNvPr id="137" name="テキスト ボックス 136"/>
        <xdr:cNvSpPr txBox="1"/>
      </xdr:nvSpPr>
      <xdr:spPr>
        <a:xfrm>
          <a:off x="32258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160020</xdr:rowOff>
    </xdr:from>
    <xdr:to>
      <xdr:col>15</xdr:col>
      <xdr:colOff>101600</xdr:colOff>
      <xdr:row>37</xdr:row>
      <xdr:rowOff>262255</xdr:rowOff>
    </xdr:to>
    <xdr:sp macro="" textlink="">
      <xdr:nvSpPr>
        <xdr:cNvPr id="138" name="楕円 137"/>
        <xdr:cNvSpPr/>
      </xdr:nvSpPr>
      <xdr:spPr>
        <a:xfrm>
          <a:off x="2857500" y="7284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247650</xdr:rowOff>
    </xdr:from>
    <xdr:ext cx="762000" cy="250190"/>
    <xdr:sp macro="" textlink="">
      <xdr:nvSpPr>
        <xdr:cNvPr id="139" name="テキスト ボックス 138"/>
        <xdr:cNvSpPr txBox="1"/>
      </xdr:nvSpPr>
      <xdr:spPr>
        <a:xfrm>
          <a:off x="2527300" y="7372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3565" cy="259080"/>
    <xdr:sp macro="" textlink="">
      <xdr:nvSpPr>
        <xdr:cNvPr id="54" name="テキスト ボックス 53"/>
        <xdr:cNvSpPr txBox="1"/>
      </xdr:nvSpPr>
      <xdr:spPr>
        <a:xfrm>
          <a:off x="166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3565" cy="248920"/>
    <xdr:sp macro="" textlink="">
      <xdr:nvSpPr>
        <xdr:cNvPr id="56" name="テキスト ボックス 55"/>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140335</xdr:rowOff>
    </xdr:from>
    <xdr:to>
      <xdr:col>24</xdr:col>
      <xdr:colOff>62865</xdr:colOff>
      <xdr:row>39</xdr:row>
      <xdr:rowOff>98425</xdr:rowOff>
    </xdr:to>
    <xdr:cxnSp macro="">
      <xdr:nvCxnSpPr>
        <xdr:cNvPr id="58" name="直線コネクタ 57"/>
        <xdr:cNvCxnSpPr/>
      </xdr:nvCxnSpPr>
      <xdr:spPr>
        <a:xfrm flipV="1">
          <a:off x="4633595" y="528383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102235</xdr:rowOff>
    </xdr:from>
    <xdr:ext cx="534670" cy="258445"/>
    <xdr:sp macro="" textlink="">
      <xdr:nvSpPr>
        <xdr:cNvPr id="59" name="人件費最小値テキスト"/>
        <xdr:cNvSpPr txBox="1"/>
      </xdr:nvSpPr>
      <xdr:spPr>
        <a:xfrm>
          <a:off x="4686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50,007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98425</xdr:rowOff>
    </xdr:from>
    <xdr:to>
      <xdr:col>24</xdr:col>
      <xdr:colOff>152400</xdr:colOff>
      <xdr:row>39</xdr:row>
      <xdr:rowOff>98425</xdr:rowOff>
    </xdr:to>
    <xdr:cxnSp macro="">
      <xdr:nvCxnSpPr>
        <xdr:cNvPr id="60" name="直線コネクタ 59"/>
        <xdr:cNvCxnSpPr/>
      </xdr:nvCxnSpPr>
      <xdr:spPr>
        <a:xfrm>
          <a:off x="4546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86995</xdr:rowOff>
    </xdr:from>
    <xdr:ext cx="534670" cy="250825"/>
    <xdr:sp macro="" textlink="">
      <xdr:nvSpPr>
        <xdr:cNvPr id="61" name="人件費最大値テキスト"/>
        <xdr:cNvSpPr txBox="1"/>
      </xdr:nvSpPr>
      <xdr:spPr>
        <a:xfrm>
          <a:off x="4686300" y="5059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140335</xdr:rowOff>
    </xdr:from>
    <xdr:to>
      <xdr:col>24</xdr:col>
      <xdr:colOff>152400</xdr:colOff>
      <xdr:row>30</xdr:row>
      <xdr:rowOff>140335</xdr:rowOff>
    </xdr:to>
    <xdr:cxnSp macro="">
      <xdr:nvCxnSpPr>
        <xdr:cNvPr id="62" name="直線コネクタ 61"/>
        <xdr:cNvCxnSpPr/>
      </xdr:nvCxnSpPr>
      <xdr:spPr>
        <a:xfrm>
          <a:off x="4546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12065</xdr:rowOff>
    </xdr:from>
    <xdr:to>
      <xdr:col>24</xdr:col>
      <xdr:colOff>63500</xdr:colOff>
      <xdr:row>39</xdr:row>
      <xdr:rowOff>74930</xdr:rowOff>
    </xdr:to>
    <xdr:cxnSp macro="">
      <xdr:nvCxnSpPr>
        <xdr:cNvPr id="63" name="直線コネクタ 62"/>
        <xdr:cNvCxnSpPr/>
      </xdr:nvCxnSpPr>
      <xdr:spPr>
        <a:xfrm flipV="1">
          <a:off x="3797300" y="66986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45085</xdr:rowOff>
    </xdr:from>
    <xdr:ext cx="534670" cy="258445"/>
    <xdr:sp macro="" textlink="">
      <xdr:nvSpPr>
        <xdr:cNvPr id="64" name="人件費平均値テキスト"/>
        <xdr:cNvSpPr txBox="1"/>
      </xdr:nvSpPr>
      <xdr:spPr>
        <a:xfrm>
          <a:off x="4686300" y="6045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22225</xdr:rowOff>
    </xdr:from>
    <xdr:to>
      <xdr:col>24</xdr:col>
      <xdr:colOff>114300</xdr:colOff>
      <xdr:row>36</xdr:row>
      <xdr:rowOff>123825</xdr:rowOff>
    </xdr:to>
    <xdr:sp macro="" textlink="">
      <xdr:nvSpPr>
        <xdr:cNvPr id="65" name="フローチャート: 判断 64"/>
        <xdr:cNvSpPr/>
      </xdr:nvSpPr>
      <xdr:spPr>
        <a:xfrm>
          <a:off x="4584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48895</xdr:rowOff>
    </xdr:from>
    <xdr:to>
      <xdr:col>19</xdr:col>
      <xdr:colOff>177800</xdr:colOff>
      <xdr:row>39</xdr:row>
      <xdr:rowOff>74930</xdr:rowOff>
    </xdr:to>
    <xdr:cxnSp macro="">
      <xdr:nvCxnSpPr>
        <xdr:cNvPr id="66" name="直線コネクタ 65"/>
        <xdr:cNvCxnSpPr/>
      </xdr:nvCxnSpPr>
      <xdr:spPr>
        <a:xfrm>
          <a:off x="2908300" y="67354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7" name="フローチャート: 判断 66"/>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22605" cy="259080"/>
    <xdr:sp macro="" textlink="">
      <xdr:nvSpPr>
        <xdr:cNvPr id="68" name="テキスト ボックス 67"/>
        <xdr:cNvSpPr txBox="1"/>
      </xdr:nvSpPr>
      <xdr:spPr>
        <a:xfrm>
          <a:off x="3529965" y="59785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48895</xdr:rowOff>
    </xdr:from>
    <xdr:to>
      <xdr:col>15</xdr:col>
      <xdr:colOff>50800</xdr:colOff>
      <xdr:row>39</xdr:row>
      <xdr:rowOff>61595</xdr:rowOff>
    </xdr:to>
    <xdr:cxnSp macro="">
      <xdr:nvCxnSpPr>
        <xdr:cNvPr id="69" name="直線コネクタ 68"/>
        <xdr:cNvCxnSpPr/>
      </xdr:nvCxnSpPr>
      <xdr:spPr>
        <a:xfrm flipV="1">
          <a:off x="2019300" y="67354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45720</xdr:rowOff>
    </xdr:from>
    <xdr:to>
      <xdr:col>15</xdr:col>
      <xdr:colOff>101600</xdr:colOff>
      <xdr:row>36</xdr:row>
      <xdr:rowOff>147320</xdr:rowOff>
    </xdr:to>
    <xdr:sp macro="" textlink="">
      <xdr:nvSpPr>
        <xdr:cNvPr id="70" name="フローチャート: 判断 69"/>
        <xdr:cNvSpPr/>
      </xdr:nvSpPr>
      <xdr:spPr>
        <a:xfrm>
          <a:off x="2857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163830</xdr:rowOff>
    </xdr:from>
    <xdr:ext cx="522605" cy="259080"/>
    <xdr:sp macro="" textlink="">
      <xdr:nvSpPr>
        <xdr:cNvPr id="71" name="テキスト ボックス 70"/>
        <xdr:cNvSpPr txBox="1"/>
      </xdr:nvSpPr>
      <xdr:spPr>
        <a:xfrm>
          <a:off x="2640965" y="59931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61595</xdr:rowOff>
    </xdr:from>
    <xdr:to>
      <xdr:col>10</xdr:col>
      <xdr:colOff>114300</xdr:colOff>
      <xdr:row>39</xdr:row>
      <xdr:rowOff>68580</xdr:rowOff>
    </xdr:to>
    <xdr:cxnSp macro="">
      <xdr:nvCxnSpPr>
        <xdr:cNvPr id="72" name="直線コネクタ 71"/>
        <xdr:cNvCxnSpPr/>
      </xdr:nvCxnSpPr>
      <xdr:spPr>
        <a:xfrm flipV="1">
          <a:off x="1130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3" name="フローチャート: 判断 72"/>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23495</xdr:rowOff>
    </xdr:from>
    <xdr:ext cx="522605" cy="259080"/>
    <xdr:sp macro="" textlink="">
      <xdr:nvSpPr>
        <xdr:cNvPr id="74" name="テキスト ボックス 73"/>
        <xdr:cNvSpPr txBox="1"/>
      </xdr:nvSpPr>
      <xdr:spPr>
        <a:xfrm>
          <a:off x="1751965" y="60242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116840</xdr:rowOff>
    </xdr:from>
    <xdr:to>
      <xdr:col>6</xdr:col>
      <xdr:colOff>38100</xdr:colOff>
      <xdr:row>36</xdr:row>
      <xdr:rowOff>46990</xdr:rowOff>
    </xdr:to>
    <xdr:sp macro="" textlink="">
      <xdr:nvSpPr>
        <xdr:cNvPr id="75" name="フローチャート: 判断 74"/>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63500</xdr:rowOff>
    </xdr:from>
    <xdr:ext cx="522605" cy="251460"/>
    <xdr:sp macro="" textlink="">
      <xdr:nvSpPr>
        <xdr:cNvPr id="76" name="テキスト ボックス 75"/>
        <xdr:cNvSpPr txBox="1"/>
      </xdr:nvSpPr>
      <xdr:spPr>
        <a:xfrm>
          <a:off x="862965" y="58928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132715</xdr:rowOff>
    </xdr:from>
    <xdr:to>
      <xdr:col>24</xdr:col>
      <xdr:colOff>114300</xdr:colOff>
      <xdr:row>39</xdr:row>
      <xdr:rowOff>63500</xdr:rowOff>
    </xdr:to>
    <xdr:sp macro="" textlink="">
      <xdr:nvSpPr>
        <xdr:cNvPr id="82" name="楕円 81"/>
        <xdr:cNvSpPr/>
      </xdr:nvSpPr>
      <xdr:spPr>
        <a:xfrm>
          <a:off x="4584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47625</xdr:rowOff>
    </xdr:from>
    <xdr:ext cx="534670" cy="259080"/>
    <xdr:sp macro="" textlink="">
      <xdr:nvSpPr>
        <xdr:cNvPr id="83" name="人件費該当値テキスト"/>
        <xdr:cNvSpPr txBox="1"/>
      </xdr:nvSpPr>
      <xdr:spPr>
        <a:xfrm>
          <a:off x="4686300" y="6562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24130</xdr:rowOff>
    </xdr:from>
    <xdr:to>
      <xdr:col>20</xdr:col>
      <xdr:colOff>38100</xdr:colOff>
      <xdr:row>39</xdr:row>
      <xdr:rowOff>125730</xdr:rowOff>
    </xdr:to>
    <xdr:sp macro="" textlink="">
      <xdr:nvSpPr>
        <xdr:cNvPr id="84" name="楕円 83"/>
        <xdr:cNvSpPr/>
      </xdr:nvSpPr>
      <xdr:spPr>
        <a:xfrm>
          <a:off x="3746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116840</xdr:rowOff>
    </xdr:from>
    <xdr:ext cx="522605" cy="259080"/>
    <xdr:sp macro="" textlink="">
      <xdr:nvSpPr>
        <xdr:cNvPr id="85" name="テキスト ボックス 84"/>
        <xdr:cNvSpPr txBox="1"/>
      </xdr:nvSpPr>
      <xdr:spPr>
        <a:xfrm>
          <a:off x="3529965" y="68033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169545</xdr:rowOff>
    </xdr:from>
    <xdr:to>
      <xdr:col>15</xdr:col>
      <xdr:colOff>101600</xdr:colOff>
      <xdr:row>39</xdr:row>
      <xdr:rowOff>99695</xdr:rowOff>
    </xdr:to>
    <xdr:sp macro="" textlink="">
      <xdr:nvSpPr>
        <xdr:cNvPr id="86" name="楕円 85"/>
        <xdr:cNvSpPr/>
      </xdr:nvSpPr>
      <xdr:spPr>
        <a:xfrm>
          <a:off x="2857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90805</xdr:rowOff>
    </xdr:from>
    <xdr:ext cx="522605" cy="258445"/>
    <xdr:sp macro="" textlink="">
      <xdr:nvSpPr>
        <xdr:cNvPr id="87" name="テキスト ボックス 86"/>
        <xdr:cNvSpPr txBox="1"/>
      </xdr:nvSpPr>
      <xdr:spPr>
        <a:xfrm>
          <a:off x="2640965" y="67773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10795</xdr:rowOff>
    </xdr:from>
    <xdr:to>
      <xdr:col>10</xdr:col>
      <xdr:colOff>165100</xdr:colOff>
      <xdr:row>39</xdr:row>
      <xdr:rowOff>112395</xdr:rowOff>
    </xdr:to>
    <xdr:sp macro="" textlink="">
      <xdr:nvSpPr>
        <xdr:cNvPr id="88" name="楕円 87"/>
        <xdr:cNvSpPr/>
      </xdr:nvSpPr>
      <xdr:spPr>
        <a:xfrm>
          <a:off x="1968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103505</xdr:rowOff>
    </xdr:from>
    <xdr:ext cx="522605" cy="259080"/>
    <xdr:sp macro="" textlink="">
      <xdr:nvSpPr>
        <xdr:cNvPr id="89" name="テキスト ボックス 88"/>
        <xdr:cNvSpPr txBox="1"/>
      </xdr:nvSpPr>
      <xdr:spPr>
        <a:xfrm>
          <a:off x="1751965" y="67900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17780</xdr:rowOff>
    </xdr:from>
    <xdr:to>
      <xdr:col>6</xdr:col>
      <xdr:colOff>38100</xdr:colOff>
      <xdr:row>39</xdr:row>
      <xdr:rowOff>119380</xdr:rowOff>
    </xdr:to>
    <xdr:sp macro="" textlink="">
      <xdr:nvSpPr>
        <xdr:cNvPr id="90" name="楕円 89"/>
        <xdr:cNvSpPr/>
      </xdr:nvSpPr>
      <xdr:spPr>
        <a:xfrm>
          <a:off x="1079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110490</xdr:rowOff>
    </xdr:from>
    <xdr:ext cx="522605" cy="250190"/>
    <xdr:sp macro="" textlink="">
      <xdr:nvSpPr>
        <xdr:cNvPr id="91" name="テキスト ボックス 90"/>
        <xdr:cNvSpPr txBox="1"/>
      </xdr:nvSpPr>
      <xdr:spPr>
        <a:xfrm>
          <a:off x="862965" y="679704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100" name="テキスト ボックス 99"/>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8" name="テキスト ボックス 107"/>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3565" cy="259080"/>
    <xdr:sp macro="" textlink="">
      <xdr:nvSpPr>
        <xdr:cNvPr id="110" name="テキスト ボックス 109"/>
        <xdr:cNvSpPr txBox="1"/>
      </xdr:nvSpPr>
      <xdr:spPr>
        <a:xfrm>
          <a:off x="166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3565" cy="259080"/>
    <xdr:sp macro="" textlink="">
      <xdr:nvSpPr>
        <xdr:cNvPr id="112" name="テキスト ボックス 111"/>
        <xdr:cNvSpPr txBox="1"/>
      </xdr:nvSpPr>
      <xdr:spPr>
        <a:xfrm>
          <a:off x="166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14" name="テキスト ボックス 113"/>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20955</xdr:rowOff>
    </xdr:from>
    <xdr:to>
      <xdr:col>24</xdr:col>
      <xdr:colOff>62865</xdr:colOff>
      <xdr:row>58</xdr:row>
      <xdr:rowOff>125095</xdr:rowOff>
    </xdr:to>
    <xdr:cxnSp macro="">
      <xdr:nvCxnSpPr>
        <xdr:cNvPr id="116" name="直線コネクタ 115"/>
        <xdr:cNvCxnSpPr/>
      </xdr:nvCxnSpPr>
      <xdr:spPr>
        <a:xfrm flipV="1">
          <a:off x="4633595" y="8593455"/>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128905</xdr:rowOff>
    </xdr:from>
    <xdr:ext cx="534670" cy="259080"/>
    <xdr:sp macro="" textlink="">
      <xdr:nvSpPr>
        <xdr:cNvPr id="117" name="物件費最小値テキスト"/>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44,753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125095</xdr:rowOff>
    </xdr:from>
    <xdr:to>
      <xdr:col>24</xdr:col>
      <xdr:colOff>152400</xdr:colOff>
      <xdr:row>58</xdr:row>
      <xdr:rowOff>125095</xdr:rowOff>
    </xdr:to>
    <xdr:cxnSp macro="">
      <xdr:nvCxnSpPr>
        <xdr:cNvPr id="118" name="直線コネクタ 117"/>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139065</xdr:rowOff>
    </xdr:from>
    <xdr:ext cx="598805" cy="259080"/>
    <xdr:sp macro="" textlink="">
      <xdr:nvSpPr>
        <xdr:cNvPr id="119" name="物件費最大値テキスト"/>
        <xdr:cNvSpPr txBox="1"/>
      </xdr:nvSpPr>
      <xdr:spPr>
        <a:xfrm>
          <a:off x="4686300" y="8368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122,240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20955</xdr:rowOff>
    </xdr:from>
    <xdr:to>
      <xdr:col>24</xdr:col>
      <xdr:colOff>152400</xdr:colOff>
      <xdr:row>50</xdr:row>
      <xdr:rowOff>20955</xdr:rowOff>
    </xdr:to>
    <xdr:cxnSp macro="">
      <xdr:nvCxnSpPr>
        <xdr:cNvPr id="120" name="直線コネクタ 119"/>
        <xdr:cNvCxnSpPr/>
      </xdr:nvCxnSpPr>
      <xdr:spPr>
        <a:xfrm>
          <a:off x="4546600" y="859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162560</xdr:rowOff>
    </xdr:from>
    <xdr:to>
      <xdr:col>24</xdr:col>
      <xdr:colOff>63500</xdr:colOff>
      <xdr:row>55</xdr:row>
      <xdr:rowOff>62230</xdr:rowOff>
    </xdr:to>
    <xdr:cxnSp macro="">
      <xdr:nvCxnSpPr>
        <xdr:cNvPr id="121" name="直線コネクタ 120"/>
        <xdr:cNvCxnSpPr/>
      </xdr:nvCxnSpPr>
      <xdr:spPr>
        <a:xfrm flipV="1">
          <a:off x="3797300" y="924941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94615</xdr:rowOff>
    </xdr:from>
    <xdr:ext cx="534670" cy="259080"/>
    <xdr:sp macro="" textlink="">
      <xdr:nvSpPr>
        <xdr:cNvPr id="122" name="物件費平均値テキスト"/>
        <xdr:cNvSpPr txBox="1"/>
      </xdr:nvSpPr>
      <xdr:spPr>
        <a:xfrm>
          <a:off x="4686300" y="9352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116205</xdr:rowOff>
    </xdr:from>
    <xdr:to>
      <xdr:col>24</xdr:col>
      <xdr:colOff>114300</xdr:colOff>
      <xdr:row>55</xdr:row>
      <xdr:rowOff>46355</xdr:rowOff>
    </xdr:to>
    <xdr:sp macro="" textlink="">
      <xdr:nvSpPr>
        <xdr:cNvPr id="123" name="フローチャート: 判断 122"/>
        <xdr:cNvSpPr/>
      </xdr:nvSpPr>
      <xdr:spPr>
        <a:xfrm>
          <a:off x="45847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62230</xdr:rowOff>
    </xdr:from>
    <xdr:to>
      <xdr:col>19</xdr:col>
      <xdr:colOff>177800</xdr:colOff>
      <xdr:row>55</xdr:row>
      <xdr:rowOff>79375</xdr:rowOff>
    </xdr:to>
    <xdr:cxnSp macro="">
      <xdr:nvCxnSpPr>
        <xdr:cNvPr id="124" name="直線コネクタ 123"/>
        <xdr:cNvCxnSpPr/>
      </xdr:nvCxnSpPr>
      <xdr:spPr>
        <a:xfrm flipV="1">
          <a:off x="2908300" y="94919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62230</xdr:rowOff>
    </xdr:from>
    <xdr:to>
      <xdr:col>20</xdr:col>
      <xdr:colOff>38100</xdr:colOff>
      <xdr:row>55</xdr:row>
      <xdr:rowOff>163830</xdr:rowOff>
    </xdr:to>
    <xdr:sp macro="" textlink="">
      <xdr:nvSpPr>
        <xdr:cNvPr id="125" name="フローチャート: 判断 124"/>
        <xdr:cNvSpPr/>
      </xdr:nvSpPr>
      <xdr:spPr>
        <a:xfrm>
          <a:off x="3746500" y="94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154940</xdr:rowOff>
    </xdr:from>
    <xdr:ext cx="522605" cy="251460"/>
    <xdr:sp macro="" textlink="">
      <xdr:nvSpPr>
        <xdr:cNvPr id="126" name="テキスト ボックス 125"/>
        <xdr:cNvSpPr txBox="1"/>
      </xdr:nvSpPr>
      <xdr:spPr>
        <a:xfrm>
          <a:off x="3529965" y="95846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79375</xdr:rowOff>
    </xdr:from>
    <xdr:to>
      <xdr:col>15</xdr:col>
      <xdr:colOff>50800</xdr:colOff>
      <xdr:row>55</xdr:row>
      <xdr:rowOff>89535</xdr:rowOff>
    </xdr:to>
    <xdr:cxnSp macro="">
      <xdr:nvCxnSpPr>
        <xdr:cNvPr id="127" name="直線コネクタ 126"/>
        <xdr:cNvCxnSpPr/>
      </xdr:nvCxnSpPr>
      <xdr:spPr>
        <a:xfrm flipV="1">
          <a:off x="2019300" y="9509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95250</xdr:rowOff>
    </xdr:from>
    <xdr:to>
      <xdr:col>15</xdr:col>
      <xdr:colOff>101600</xdr:colOff>
      <xdr:row>55</xdr:row>
      <xdr:rowOff>25400</xdr:rowOff>
    </xdr:to>
    <xdr:sp macro="" textlink="">
      <xdr:nvSpPr>
        <xdr:cNvPr id="128" name="フローチャート: 判断 127"/>
        <xdr:cNvSpPr/>
      </xdr:nvSpPr>
      <xdr:spPr>
        <a:xfrm>
          <a:off x="28575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41910</xdr:rowOff>
    </xdr:from>
    <xdr:ext cx="522605" cy="250190"/>
    <xdr:sp macro="" textlink="">
      <xdr:nvSpPr>
        <xdr:cNvPr id="129" name="テキスト ボックス 128"/>
        <xdr:cNvSpPr txBox="1"/>
      </xdr:nvSpPr>
      <xdr:spPr>
        <a:xfrm>
          <a:off x="2640965" y="91287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89535</xdr:rowOff>
    </xdr:from>
    <xdr:to>
      <xdr:col>10</xdr:col>
      <xdr:colOff>114300</xdr:colOff>
      <xdr:row>56</xdr:row>
      <xdr:rowOff>3175</xdr:rowOff>
    </xdr:to>
    <xdr:cxnSp macro="">
      <xdr:nvCxnSpPr>
        <xdr:cNvPr id="130" name="直線コネクタ 129"/>
        <xdr:cNvCxnSpPr/>
      </xdr:nvCxnSpPr>
      <xdr:spPr>
        <a:xfrm flipV="1">
          <a:off x="1130300" y="951928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109220</xdr:rowOff>
    </xdr:from>
    <xdr:to>
      <xdr:col>10</xdr:col>
      <xdr:colOff>165100</xdr:colOff>
      <xdr:row>55</xdr:row>
      <xdr:rowOff>39370</xdr:rowOff>
    </xdr:to>
    <xdr:sp macro="" textlink="">
      <xdr:nvSpPr>
        <xdr:cNvPr id="131" name="フローチャート: 判断 130"/>
        <xdr:cNvSpPr/>
      </xdr:nvSpPr>
      <xdr:spPr>
        <a:xfrm>
          <a:off x="1968500" y="936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55880</xdr:rowOff>
    </xdr:from>
    <xdr:ext cx="522605" cy="259080"/>
    <xdr:sp macro="" textlink="">
      <xdr:nvSpPr>
        <xdr:cNvPr id="132" name="テキスト ボックス 131"/>
        <xdr:cNvSpPr txBox="1"/>
      </xdr:nvSpPr>
      <xdr:spPr>
        <a:xfrm>
          <a:off x="1751965" y="91427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50165</xdr:rowOff>
    </xdr:from>
    <xdr:to>
      <xdr:col>6</xdr:col>
      <xdr:colOff>38100</xdr:colOff>
      <xdr:row>54</xdr:row>
      <xdr:rowOff>151765</xdr:rowOff>
    </xdr:to>
    <xdr:sp macro="" textlink="">
      <xdr:nvSpPr>
        <xdr:cNvPr id="133" name="フローチャート: 判断 132"/>
        <xdr:cNvSpPr/>
      </xdr:nvSpPr>
      <xdr:spPr>
        <a:xfrm>
          <a:off x="1079500" y="930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168275</xdr:rowOff>
    </xdr:from>
    <xdr:ext cx="522605" cy="249555"/>
    <xdr:sp macro="" textlink="">
      <xdr:nvSpPr>
        <xdr:cNvPr id="134" name="テキスト ボックス 133"/>
        <xdr:cNvSpPr txBox="1"/>
      </xdr:nvSpPr>
      <xdr:spPr>
        <a:xfrm>
          <a:off x="862965" y="908367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111760</xdr:rowOff>
    </xdr:from>
    <xdr:to>
      <xdr:col>24</xdr:col>
      <xdr:colOff>114300</xdr:colOff>
      <xdr:row>54</xdr:row>
      <xdr:rowOff>41910</xdr:rowOff>
    </xdr:to>
    <xdr:sp macro="" textlink="">
      <xdr:nvSpPr>
        <xdr:cNvPr id="140" name="楕円 139"/>
        <xdr:cNvSpPr/>
      </xdr:nvSpPr>
      <xdr:spPr>
        <a:xfrm>
          <a:off x="4584700" y="91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134620</xdr:rowOff>
    </xdr:from>
    <xdr:ext cx="534670" cy="248920"/>
    <xdr:sp macro="" textlink="">
      <xdr:nvSpPr>
        <xdr:cNvPr id="141" name="物件費該当値テキスト"/>
        <xdr:cNvSpPr txBox="1"/>
      </xdr:nvSpPr>
      <xdr:spPr>
        <a:xfrm>
          <a:off x="4686300" y="90500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11430</xdr:rowOff>
    </xdr:from>
    <xdr:to>
      <xdr:col>20</xdr:col>
      <xdr:colOff>38100</xdr:colOff>
      <xdr:row>55</xdr:row>
      <xdr:rowOff>113030</xdr:rowOff>
    </xdr:to>
    <xdr:sp macro="" textlink="">
      <xdr:nvSpPr>
        <xdr:cNvPr id="142" name="楕円 141"/>
        <xdr:cNvSpPr/>
      </xdr:nvSpPr>
      <xdr:spPr>
        <a:xfrm>
          <a:off x="37465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129540</xdr:rowOff>
    </xdr:from>
    <xdr:ext cx="522605" cy="259080"/>
    <xdr:sp macro="" textlink="">
      <xdr:nvSpPr>
        <xdr:cNvPr id="143" name="テキスト ボックス 142"/>
        <xdr:cNvSpPr txBox="1"/>
      </xdr:nvSpPr>
      <xdr:spPr>
        <a:xfrm>
          <a:off x="3529965" y="92163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29210</xdr:rowOff>
    </xdr:from>
    <xdr:to>
      <xdr:col>15</xdr:col>
      <xdr:colOff>101600</xdr:colOff>
      <xdr:row>55</xdr:row>
      <xdr:rowOff>130175</xdr:rowOff>
    </xdr:to>
    <xdr:sp macro="" textlink="">
      <xdr:nvSpPr>
        <xdr:cNvPr id="144" name="楕円 143"/>
        <xdr:cNvSpPr/>
      </xdr:nvSpPr>
      <xdr:spPr>
        <a:xfrm>
          <a:off x="2857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121285</xdr:rowOff>
    </xdr:from>
    <xdr:ext cx="522605" cy="250825"/>
    <xdr:sp macro="" textlink="">
      <xdr:nvSpPr>
        <xdr:cNvPr id="145" name="テキスト ボックス 144"/>
        <xdr:cNvSpPr txBox="1"/>
      </xdr:nvSpPr>
      <xdr:spPr>
        <a:xfrm>
          <a:off x="2640965" y="95510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38735</xdr:rowOff>
    </xdr:from>
    <xdr:to>
      <xdr:col>10</xdr:col>
      <xdr:colOff>165100</xdr:colOff>
      <xdr:row>55</xdr:row>
      <xdr:rowOff>140335</xdr:rowOff>
    </xdr:to>
    <xdr:sp macro="" textlink="">
      <xdr:nvSpPr>
        <xdr:cNvPr id="146" name="楕円 145"/>
        <xdr:cNvSpPr/>
      </xdr:nvSpPr>
      <xdr:spPr>
        <a:xfrm>
          <a:off x="1968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132080</xdr:rowOff>
    </xdr:from>
    <xdr:ext cx="522605" cy="251460"/>
    <xdr:sp macro="" textlink="">
      <xdr:nvSpPr>
        <xdr:cNvPr id="147" name="テキスト ボックス 146"/>
        <xdr:cNvSpPr txBox="1"/>
      </xdr:nvSpPr>
      <xdr:spPr>
        <a:xfrm>
          <a:off x="1751965" y="95618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123825</xdr:rowOff>
    </xdr:from>
    <xdr:to>
      <xdr:col>6</xdr:col>
      <xdr:colOff>38100</xdr:colOff>
      <xdr:row>56</xdr:row>
      <xdr:rowOff>53975</xdr:rowOff>
    </xdr:to>
    <xdr:sp macro="" textlink="">
      <xdr:nvSpPr>
        <xdr:cNvPr id="148" name="楕円 147"/>
        <xdr:cNvSpPr/>
      </xdr:nvSpPr>
      <xdr:spPr>
        <a:xfrm>
          <a:off x="1079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45085</xdr:rowOff>
    </xdr:from>
    <xdr:ext cx="522605" cy="258445"/>
    <xdr:sp macro="" textlink="">
      <xdr:nvSpPr>
        <xdr:cNvPr id="149" name="テキスト ボックス 148"/>
        <xdr:cNvSpPr txBox="1"/>
      </xdr:nvSpPr>
      <xdr:spPr>
        <a:xfrm>
          <a:off x="862965" y="96462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8" name="テキスト ボックス 157"/>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6855" cy="259080"/>
    <xdr:sp macro="" textlink="">
      <xdr:nvSpPr>
        <xdr:cNvPr id="161" name="テキスト ボックス 160"/>
        <xdr:cNvSpPr txBox="1"/>
      </xdr:nvSpPr>
      <xdr:spPr>
        <a:xfrm>
          <a:off x="513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55295" cy="259080"/>
    <xdr:sp macro="" textlink="">
      <xdr:nvSpPr>
        <xdr:cNvPr id="163" name="テキスト ボックス 162"/>
        <xdr:cNvSpPr txBox="1"/>
      </xdr:nvSpPr>
      <xdr:spPr>
        <a:xfrm>
          <a:off x="294640" y="1306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55295" cy="248920"/>
    <xdr:sp macro="" textlink="">
      <xdr:nvSpPr>
        <xdr:cNvPr id="165" name="テキスト ボックス 164"/>
        <xdr:cNvSpPr txBox="1"/>
      </xdr:nvSpPr>
      <xdr:spPr>
        <a:xfrm>
          <a:off x="294640" y="12684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55295" cy="259080"/>
    <xdr:sp macro="" textlink="">
      <xdr:nvSpPr>
        <xdr:cNvPr id="167" name="テキスト ボックス 166"/>
        <xdr:cNvSpPr txBox="1"/>
      </xdr:nvSpPr>
      <xdr:spPr>
        <a:xfrm>
          <a:off x="294640" y="12303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20955</xdr:rowOff>
    </xdr:from>
    <xdr:to>
      <xdr:col>24</xdr:col>
      <xdr:colOff>62865</xdr:colOff>
      <xdr:row>78</xdr:row>
      <xdr:rowOff>11430</xdr:rowOff>
    </xdr:to>
    <xdr:cxnSp macro="">
      <xdr:nvCxnSpPr>
        <xdr:cNvPr id="173" name="直線コネクタ 172"/>
        <xdr:cNvCxnSpPr/>
      </xdr:nvCxnSpPr>
      <xdr:spPr>
        <a:xfrm flipV="1">
          <a:off x="4633595" y="1202245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xdr:rowOff>
    </xdr:from>
    <xdr:ext cx="469900" cy="259080"/>
    <xdr:sp macro="" textlink="">
      <xdr:nvSpPr>
        <xdr:cNvPr id="174" name="維持補修費最小値テキスト"/>
        <xdr:cNvSpPr txBox="1"/>
      </xdr:nvSpPr>
      <xdr:spPr>
        <a:xfrm>
          <a:off x="4686300" y="1338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75" name="直線コネクタ 174"/>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139065</xdr:rowOff>
    </xdr:from>
    <xdr:ext cx="534670" cy="259080"/>
    <xdr:sp macro="" textlink="">
      <xdr:nvSpPr>
        <xdr:cNvPr id="176" name="維持補修費最大値テキスト"/>
        <xdr:cNvSpPr txBox="1"/>
      </xdr:nvSpPr>
      <xdr:spPr>
        <a:xfrm>
          <a:off x="4686300" y="11797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20955</xdr:rowOff>
    </xdr:from>
    <xdr:to>
      <xdr:col>24</xdr:col>
      <xdr:colOff>152400</xdr:colOff>
      <xdr:row>70</xdr:row>
      <xdr:rowOff>20955</xdr:rowOff>
    </xdr:to>
    <xdr:cxnSp macro="">
      <xdr:nvCxnSpPr>
        <xdr:cNvPr id="177" name="直線コネクタ 176"/>
        <xdr:cNvCxnSpPr/>
      </xdr:nvCxnSpPr>
      <xdr:spPr>
        <a:xfrm>
          <a:off x="4546600" y="1202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20955</xdr:rowOff>
    </xdr:from>
    <xdr:to>
      <xdr:col>24</xdr:col>
      <xdr:colOff>63500</xdr:colOff>
      <xdr:row>71</xdr:row>
      <xdr:rowOff>129540</xdr:rowOff>
    </xdr:to>
    <xdr:cxnSp macro="">
      <xdr:nvCxnSpPr>
        <xdr:cNvPr id="178" name="直線コネクタ 177"/>
        <xdr:cNvCxnSpPr/>
      </xdr:nvCxnSpPr>
      <xdr:spPr>
        <a:xfrm flipV="1">
          <a:off x="3797300" y="12022455"/>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128270</xdr:rowOff>
    </xdr:from>
    <xdr:ext cx="469900" cy="259080"/>
    <xdr:sp macro="" textlink="">
      <xdr:nvSpPr>
        <xdr:cNvPr id="179" name="維持補修費平均値テキスト"/>
        <xdr:cNvSpPr txBox="1"/>
      </xdr:nvSpPr>
      <xdr:spPr>
        <a:xfrm>
          <a:off x="4686300" y="12815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149860</xdr:rowOff>
    </xdr:from>
    <xdr:to>
      <xdr:col>24</xdr:col>
      <xdr:colOff>114300</xdr:colOff>
      <xdr:row>75</xdr:row>
      <xdr:rowOff>80010</xdr:rowOff>
    </xdr:to>
    <xdr:sp macro="" textlink="">
      <xdr:nvSpPr>
        <xdr:cNvPr id="180" name="フローチャート: 判断 179"/>
        <xdr:cNvSpPr/>
      </xdr:nvSpPr>
      <xdr:spPr>
        <a:xfrm>
          <a:off x="4584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129540</xdr:rowOff>
    </xdr:from>
    <xdr:to>
      <xdr:col>19</xdr:col>
      <xdr:colOff>177800</xdr:colOff>
      <xdr:row>71</xdr:row>
      <xdr:rowOff>154940</xdr:rowOff>
    </xdr:to>
    <xdr:cxnSp macro="">
      <xdr:nvCxnSpPr>
        <xdr:cNvPr id="181" name="直線コネクタ 180"/>
        <xdr:cNvCxnSpPr/>
      </xdr:nvCxnSpPr>
      <xdr:spPr>
        <a:xfrm flipV="1">
          <a:off x="2908300" y="12302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99060</xdr:rowOff>
    </xdr:from>
    <xdr:ext cx="457835" cy="250190"/>
    <xdr:sp macro="" textlink="">
      <xdr:nvSpPr>
        <xdr:cNvPr id="183" name="テキスト ボックス 182"/>
        <xdr:cNvSpPr txBox="1"/>
      </xdr:nvSpPr>
      <xdr:spPr>
        <a:xfrm>
          <a:off x="3562350" y="129578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154940</xdr:rowOff>
    </xdr:from>
    <xdr:to>
      <xdr:col>15</xdr:col>
      <xdr:colOff>50800</xdr:colOff>
      <xdr:row>72</xdr:row>
      <xdr:rowOff>118110</xdr:rowOff>
    </xdr:to>
    <xdr:cxnSp macro="">
      <xdr:nvCxnSpPr>
        <xdr:cNvPr id="184" name="直線コネクタ 183"/>
        <xdr:cNvCxnSpPr/>
      </xdr:nvCxnSpPr>
      <xdr:spPr>
        <a:xfrm flipV="1">
          <a:off x="2019300" y="123278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115570</xdr:rowOff>
    </xdr:from>
    <xdr:ext cx="457835" cy="259080"/>
    <xdr:sp macro="" textlink="">
      <xdr:nvSpPr>
        <xdr:cNvPr id="186" name="テキスト ボックス 185"/>
        <xdr:cNvSpPr txBox="1"/>
      </xdr:nvSpPr>
      <xdr:spPr>
        <a:xfrm>
          <a:off x="2673350" y="129743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98425</xdr:rowOff>
    </xdr:from>
    <xdr:to>
      <xdr:col>10</xdr:col>
      <xdr:colOff>114300</xdr:colOff>
      <xdr:row>72</xdr:row>
      <xdr:rowOff>118110</xdr:rowOff>
    </xdr:to>
    <xdr:cxnSp macro="">
      <xdr:nvCxnSpPr>
        <xdr:cNvPr id="187" name="直線コネクタ 186"/>
        <xdr:cNvCxnSpPr/>
      </xdr:nvCxnSpPr>
      <xdr:spPr>
        <a:xfrm>
          <a:off x="1130300" y="1227137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8890</xdr:rowOff>
    </xdr:from>
    <xdr:to>
      <xdr:col>10</xdr:col>
      <xdr:colOff>165100</xdr:colOff>
      <xdr:row>75</xdr:row>
      <xdr:rowOff>110490</xdr:rowOff>
    </xdr:to>
    <xdr:sp macro="" textlink="">
      <xdr:nvSpPr>
        <xdr:cNvPr id="188" name="フローチャート: 判断 187"/>
        <xdr:cNvSpPr/>
      </xdr:nvSpPr>
      <xdr:spPr>
        <a:xfrm>
          <a:off x="1968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101600</xdr:rowOff>
    </xdr:from>
    <xdr:ext cx="457835" cy="259080"/>
    <xdr:sp macro="" textlink="">
      <xdr:nvSpPr>
        <xdr:cNvPr id="189" name="テキスト ボックス 188"/>
        <xdr:cNvSpPr txBox="1"/>
      </xdr:nvSpPr>
      <xdr:spPr>
        <a:xfrm>
          <a:off x="1784350" y="129603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143510</xdr:rowOff>
    </xdr:from>
    <xdr:to>
      <xdr:col>6</xdr:col>
      <xdr:colOff>38100</xdr:colOff>
      <xdr:row>75</xdr:row>
      <xdr:rowOff>73660</xdr:rowOff>
    </xdr:to>
    <xdr:sp macro="" textlink="">
      <xdr:nvSpPr>
        <xdr:cNvPr id="190" name="フローチャート: 判断 189"/>
        <xdr:cNvSpPr/>
      </xdr:nvSpPr>
      <xdr:spPr>
        <a:xfrm>
          <a:off x="1079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64770</xdr:rowOff>
    </xdr:from>
    <xdr:ext cx="457835" cy="250190"/>
    <xdr:sp macro="" textlink="">
      <xdr:nvSpPr>
        <xdr:cNvPr id="191" name="テキスト ボックス 190"/>
        <xdr:cNvSpPr txBox="1"/>
      </xdr:nvSpPr>
      <xdr:spPr>
        <a:xfrm>
          <a:off x="895350" y="1292352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141605</xdr:rowOff>
    </xdr:from>
    <xdr:to>
      <xdr:col>24</xdr:col>
      <xdr:colOff>114300</xdr:colOff>
      <xdr:row>70</xdr:row>
      <xdr:rowOff>71755</xdr:rowOff>
    </xdr:to>
    <xdr:sp macro="" textlink="">
      <xdr:nvSpPr>
        <xdr:cNvPr id="197" name="楕円 196"/>
        <xdr:cNvSpPr/>
      </xdr:nvSpPr>
      <xdr:spPr>
        <a:xfrm>
          <a:off x="4584700" y="11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94615</xdr:rowOff>
    </xdr:from>
    <xdr:ext cx="534670" cy="259080"/>
    <xdr:sp macro="" textlink="">
      <xdr:nvSpPr>
        <xdr:cNvPr id="198" name="維持補修費該当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78740</xdr:rowOff>
    </xdr:from>
    <xdr:to>
      <xdr:col>20</xdr:col>
      <xdr:colOff>38100</xdr:colOff>
      <xdr:row>72</xdr:row>
      <xdr:rowOff>8890</xdr:rowOff>
    </xdr:to>
    <xdr:sp macro="" textlink="">
      <xdr:nvSpPr>
        <xdr:cNvPr id="199" name="楕円 198"/>
        <xdr:cNvSpPr/>
      </xdr:nvSpPr>
      <xdr:spPr>
        <a:xfrm>
          <a:off x="3746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25400</xdr:rowOff>
    </xdr:from>
    <xdr:ext cx="522605" cy="259080"/>
    <xdr:sp macro="" textlink="">
      <xdr:nvSpPr>
        <xdr:cNvPr id="200" name="テキスト ボックス 199"/>
        <xdr:cNvSpPr txBox="1"/>
      </xdr:nvSpPr>
      <xdr:spPr>
        <a:xfrm>
          <a:off x="3529965" y="120269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104140</xdr:rowOff>
    </xdr:from>
    <xdr:to>
      <xdr:col>15</xdr:col>
      <xdr:colOff>101600</xdr:colOff>
      <xdr:row>72</xdr:row>
      <xdr:rowOff>34290</xdr:rowOff>
    </xdr:to>
    <xdr:sp macro="" textlink="">
      <xdr:nvSpPr>
        <xdr:cNvPr id="201" name="楕円 200"/>
        <xdr:cNvSpPr/>
      </xdr:nvSpPr>
      <xdr:spPr>
        <a:xfrm>
          <a:off x="28575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70</xdr:row>
      <xdr:rowOff>50800</xdr:rowOff>
    </xdr:from>
    <xdr:ext cx="457835" cy="259080"/>
    <xdr:sp macro="" textlink="">
      <xdr:nvSpPr>
        <xdr:cNvPr id="202" name="テキスト ボックス 201"/>
        <xdr:cNvSpPr txBox="1"/>
      </xdr:nvSpPr>
      <xdr:spPr>
        <a:xfrm>
          <a:off x="2673350" y="120523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67310</xdr:rowOff>
    </xdr:from>
    <xdr:to>
      <xdr:col>10</xdr:col>
      <xdr:colOff>165100</xdr:colOff>
      <xdr:row>72</xdr:row>
      <xdr:rowOff>168910</xdr:rowOff>
    </xdr:to>
    <xdr:sp macro="" textlink="">
      <xdr:nvSpPr>
        <xdr:cNvPr id="203" name="楕円 202"/>
        <xdr:cNvSpPr/>
      </xdr:nvSpPr>
      <xdr:spPr>
        <a:xfrm>
          <a:off x="1968500" y="124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71</xdr:row>
      <xdr:rowOff>13970</xdr:rowOff>
    </xdr:from>
    <xdr:ext cx="457835" cy="259080"/>
    <xdr:sp macro="" textlink="">
      <xdr:nvSpPr>
        <xdr:cNvPr id="204" name="テキスト ボックス 203"/>
        <xdr:cNvSpPr txBox="1"/>
      </xdr:nvSpPr>
      <xdr:spPr>
        <a:xfrm>
          <a:off x="1784350" y="121869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71</xdr:row>
      <xdr:rowOff>47625</xdr:rowOff>
    </xdr:from>
    <xdr:to>
      <xdr:col>6</xdr:col>
      <xdr:colOff>38100</xdr:colOff>
      <xdr:row>71</xdr:row>
      <xdr:rowOff>149225</xdr:rowOff>
    </xdr:to>
    <xdr:sp macro="" textlink="">
      <xdr:nvSpPr>
        <xdr:cNvPr id="205" name="楕円 204"/>
        <xdr:cNvSpPr/>
      </xdr:nvSpPr>
      <xdr:spPr>
        <a:xfrm>
          <a:off x="1079500" y="122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69</xdr:row>
      <xdr:rowOff>166370</xdr:rowOff>
    </xdr:from>
    <xdr:ext cx="522605" cy="251460"/>
    <xdr:sp macro="" textlink="">
      <xdr:nvSpPr>
        <xdr:cNvPr id="206" name="テキスト ボックス 205"/>
        <xdr:cNvSpPr txBox="1"/>
      </xdr:nvSpPr>
      <xdr:spPr>
        <a:xfrm>
          <a:off x="862965" y="1199642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5" name="テキスト ボックス 214"/>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3" name="テキスト ボックス 222"/>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7" name="テキスト ボックス 226"/>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9" name="テキスト ボックス 228"/>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56515</xdr:rowOff>
    </xdr:to>
    <xdr:cxnSp macro="">
      <xdr:nvCxnSpPr>
        <xdr:cNvPr id="231" name="直線コネクタ 230"/>
        <xdr:cNvCxnSpPr/>
      </xdr:nvCxnSpPr>
      <xdr:spPr>
        <a:xfrm flipV="1">
          <a:off x="4633595" y="1544447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60325</xdr:rowOff>
    </xdr:from>
    <xdr:ext cx="534670" cy="259080"/>
    <xdr:sp macro="" textlink="">
      <xdr:nvSpPr>
        <xdr:cNvPr id="232" name="扶助費最小値テキスト"/>
        <xdr:cNvSpPr txBox="1"/>
      </xdr:nvSpPr>
      <xdr:spPr>
        <a:xfrm>
          <a:off x="4686300" y="1686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56515</xdr:rowOff>
    </xdr:from>
    <xdr:to>
      <xdr:col>24</xdr:col>
      <xdr:colOff>152400</xdr:colOff>
      <xdr:row>98</xdr:row>
      <xdr:rowOff>56515</xdr:rowOff>
    </xdr:to>
    <xdr:cxnSp macro="">
      <xdr:nvCxnSpPr>
        <xdr:cNvPr id="233" name="直線コネクタ 232"/>
        <xdr:cNvCxnSpPr/>
      </xdr:nvCxnSpPr>
      <xdr:spPr>
        <a:xfrm>
          <a:off x="4546600" y="1685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132080</xdr:rowOff>
    </xdr:from>
    <xdr:ext cx="598805" cy="251460"/>
    <xdr:sp macro="" textlink="">
      <xdr:nvSpPr>
        <xdr:cNvPr id="234" name="扶助費最大値テキスト"/>
        <xdr:cNvSpPr txBox="1"/>
      </xdr:nvSpPr>
      <xdr:spPr>
        <a:xfrm>
          <a:off x="4686300" y="15219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101,300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13970</xdr:rowOff>
    </xdr:from>
    <xdr:to>
      <xdr:col>24</xdr:col>
      <xdr:colOff>63500</xdr:colOff>
      <xdr:row>91</xdr:row>
      <xdr:rowOff>95250</xdr:rowOff>
    </xdr:to>
    <xdr:cxnSp macro="">
      <xdr:nvCxnSpPr>
        <xdr:cNvPr id="236" name="直線コネクタ 235"/>
        <xdr:cNvCxnSpPr/>
      </xdr:nvCxnSpPr>
      <xdr:spPr>
        <a:xfrm flipV="1">
          <a:off x="3797300" y="1544447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97790</xdr:rowOff>
    </xdr:from>
    <xdr:ext cx="534670" cy="251460"/>
    <xdr:sp macro="" textlink="">
      <xdr:nvSpPr>
        <xdr:cNvPr id="237" name="扶助費平均値テキスト"/>
        <xdr:cNvSpPr txBox="1"/>
      </xdr:nvSpPr>
      <xdr:spPr>
        <a:xfrm>
          <a:off x="4686300" y="160426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118745</xdr:rowOff>
    </xdr:from>
    <xdr:to>
      <xdr:col>24</xdr:col>
      <xdr:colOff>114300</xdr:colOff>
      <xdr:row>94</xdr:row>
      <xdr:rowOff>48895</xdr:rowOff>
    </xdr:to>
    <xdr:sp macro="" textlink="">
      <xdr:nvSpPr>
        <xdr:cNvPr id="238" name="フローチャート: 判断 237"/>
        <xdr:cNvSpPr/>
      </xdr:nvSpPr>
      <xdr:spPr>
        <a:xfrm>
          <a:off x="4584700" y="1606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95250</xdr:rowOff>
    </xdr:from>
    <xdr:to>
      <xdr:col>19</xdr:col>
      <xdr:colOff>177800</xdr:colOff>
      <xdr:row>91</xdr:row>
      <xdr:rowOff>157480</xdr:rowOff>
    </xdr:to>
    <xdr:cxnSp macro="">
      <xdr:nvCxnSpPr>
        <xdr:cNvPr id="239" name="直線コネクタ 238"/>
        <xdr:cNvCxnSpPr/>
      </xdr:nvCxnSpPr>
      <xdr:spPr>
        <a:xfrm flipV="1">
          <a:off x="2908300" y="156972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140970</xdr:rowOff>
    </xdr:from>
    <xdr:to>
      <xdr:col>20</xdr:col>
      <xdr:colOff>38100</xdr:colOff>
      <xdr:row>95</xdr:row>
      <xdr:rowOff>71120</xdr:rowOff>
    </xdr:to>
    <xdr:sp macro="" textlink="">
      <xdr:nvSpPr>
        <xdr:cNvPr id="240" name="フローチャート: 判断 239"/>
        <xdr:cNvSpPr/>
      </xdr:nvSpPr>
      <xdr:spPr>
        <a:xfrm>
          <a:off x="3746500" y="162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62230</xdr:rowOff>
    </xdr:from>
    <xdr:ext cx="522605" cy="259080"/>
    <xdr:sp macro="" textlink="">
      <xdr:nvSpPr>
        <xdr:cNvPr id="241" name="テキスト ボックス 240"/>
        <xdr:cNvSpPr txBox="1"/>
      </xdr:nvSpPr>
      <xdr:spPr>
        <a:xfrm>
          <a:off x="3529965" y="163499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157480</xdr:rowOff>
    </xdr:from>
    <xdr:to>
      <xdr:col>15</xdr:col>
      <xdr:colOff>50800</xdr:colOff>
      <xdr:row>92</xdr:row>
      <xdr:rowOff>17780</xdr:rowOff>
    </xdr:to>
    <xdr:cxnSp macro="">
      <xdr:nvCxnSpPr>
        <xdr:cNvPr id="242" name="直線コネクタ 241"/>
        <xdr:cNvCxnSpPr/>
      </xdr:nvCxnSpPr>
      <xdr:spPr>
        <a:xfrm flipV="1">
          <a:off x="2019300" y="157594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88265</xdr:rowOff>
    </xdr:from>
    <xdr:ext cx="522605" cy="249555"/>
    <xdr:sp macro="" textlink="">
      <xdr:nvSpPr>
        <xdr:cNvPr id="244" name="テキスト ボックス 243"/>
        <xdr:cNvSpPr txBox="1"/>
      </xdr:nvSpPr>
      <xdr:spPr>
        <a:xfrm>
          <a:off x="2640965" y="1637601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17780</xdr:rowOff>
    </xdr:from>
    <xdr:to>
      <xdr:col>10</xdr:col>
      <xdr:colOff>114300</xdr:colOff>
      <xdr:row>93</xdr:row>
      <xdr:rowOff>27940</xdr:rowOff>
    </xdr:to>
    <xdr:cxnSp macro="">
      <xdr:nvCxnSpPr>
        <xdr:cNvPr id="245" name="直線コネクタ 244"/>
        <xdr:cNvCxnSpPr/>
      </xdr:nvCxnSpPr>
      <xdr:spPr>
        <a:xfrm flipV="1">
          <a:off x="1130300" y="1579118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49530</xdr:rowOff>
    </xdr:from>
    <xdr:to>
      <xdr:col>10</xdr:col>
      <xdr:colOff>165100</xdr:colOff>
      <xdr:row>95</xdr:row>
      <xdr:rowOff>151130</xdr:rowOff>
    </xdr:to>
    <xdr:sp macro="" textlink="">
      <xdr:nvSpPr>
        <xdr:cNvPr id="246" name="フローチャート: 判断 245"/>
        <xdr:cNvSpPr/>
      </xdr:nvSpPr>
      <xdr:spPr>
        <a:xfrm>
          <a:off x="1968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142240</xdr:rowOff>
    </xdr:from>
    <xdr:ext cx="522605" cy="259080"/>
    <xdr:sp macro="" textlink="">
      <xdr:nvSpPr>
        <xdr:cNvPr id="247" name="テキスト ボックス 246"/>
        <xdr:cNvSpPr txBox="1"/>
      </xdr:nvSpPr>
      <xdr:spPr>
        <a:xfrm>
          <a:off x="1751965" y="164299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58420</xdr:rowOff>
    </xdr:from>
    <xdr:to>
      <xdr:col>6</xdr:col>
      <xdr:colOff>38100</xdr:colOff>
      <xdr:row>96</xdr:row>
      <xdr:rowOff>160020</xdr:rowOff>
    </xdr:to>
    <xdr:sp macro="" textlink="">
      <xdr:nvSpPr>
        <xdr:cNvPr id="248" name="フローチャート: 判断 247"/>
        <xdr:cNvSpPr/>
      </xdr:nvSpPr>
      <xdr:spPr>
        <a:xfrm>
          <a:off x="1079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151130</xdr:rowOff>
    </xdr:from>
    <xdr:ext cx="522605" cy="259080"/>
    <xdr:sp macro="" textlink="">
      <xdr:nvSpPr>
        <xdr:cNvPr id="249" name="テキスト ボックス 248"/>
        <xdr:cNvSpPr txBox="1"/>
      </xdr:nvSpPr>
      <xdr:spPr>
        <a:xfrm>
          <a:off x="862965" y="166103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89</xdr:row>
      <xdr:rowOff>134620</xdr:rowOff>
    </xdr:from>
    <xdr:to>
      <xdr:col>24</xdr:col>
      <xdr:colOff>114300</xdr:colOff>
      <xdr:row>90</xdr:row>
      <xdr:rowOff>64770</xdr:rowOff>
    </xdr:to>
    <xdr:sp macro="" textlink="">
      <xdr:nvSpPr>
        <xdr:cNvPr id="255" name="楕円 254"/>
        <xdr:cNvSpPr/>
      </xdr:nvSpPr>
      <xdr:spPr>
        <a:xfrm>
          <a:off x="4584700" y="153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87630</xdr:rowOff>
    </xdr:from>
    <xdr:ext cx="598805" cy="250190"/>
    <xdr:sp macro="" textlink="">
      <xdr:nvSpPr>
        <xdr:cNvPr id="256" name="扶助費該当値テキスト"/>
        <xdr:cNvSpPr txBox="1"/>
      </xdr:nvSpPr>
      <xdr:spPr>
        <a:xfrm>
          <a:off x="4686300" y="153466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44450</xdr:rowOff>
    </xdr:from>
    <xdr:to>
      <xdr:col>20</xdr:col>
      <xdr:colOff>38100</xdr:colOff>
      <xdr:row>91</xdr:row>
      <xdr:rowOff>146050</xdr:rowOff>
    </xdr:to>
    <xdr:sp macro="" textlink="">
      <xdr:nvSpPr>
        <xdr:cNvPr id="257" name="楕円 256"/>
        <xdr:cNvSpPr/>
      </xdr:nvSpPr>
      <xdr:spPr>
        <a:xfrm>
          <a:off x="3746500" y="156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89</xdr:row>
      <xdr:rowOff>162560</xdr:rowOff>
    </xdr:from>
    <xdr:ext cx="522605" cy="259080"/>
    <xdr:sp macro="" textlink="">
      <xdr:nvSpPr>
        <xdr:cNvPr id="258" name="テキスト ボックス 257"/>
        <xdr:cNvSpPr txBox="1"/>
      </xdr:nvSpPr>
      <xdr:spPr>
        <a:xfrm>
          <a:off x="3529965" y="15421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106680</xdr:rowOff>
    </xdr:from>
    <xdr:to>
      <xdr:col>15</xdr:col>
      <xdr:colOff>101600</xdr:colOff>
      <xdr:row>92</xdr:row>
      <xdr:rowOff>36830</xdr:rowOff>
    </xdr:to>
    <xdr:sp macro="" textlink="">
      <xdr:nvSpPr>
        <xdr:cNvPr id="259" name="楕円 258"/>
        <xdr:cNvSpPr/>
      </xdr:nvSpPr>
      <xdr:spPr>
        <a:xfrm>
          <a:off x="28575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53340</xdr:rowOff>
    </xdr:from>
    <xdr:ext cx="522605" cy="250190"/>
    <xdr:sp macro="" textlink="">
      <xdr:nvSpPr>
        <xdr:cNvPr id="260" name="テキスト ボックス 259"/>
        <xdr:cNvSpPr txBox="1"/>
      </xdr:nvSpPr>
      <xdr:spPr>
        <a:xfrm>
          <a:off x="2640965" y="1548384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137795</xdr:rowOff>
    </xdr:from>
    <xdr:to>
      <xdr:col>10</xdr:col>
      <xdr:colOff>165100</xdr:colOff>
      <xdr:row>92</xdr:row>
      <xdr:rowOff>67945</xdr:rowOff>
    </xdr:to>
    <xdr:sp macro="" textlink="">
      <xdr:nvSpPr>
        <xdr:cNvPr id="261" name="楕円 260"/>
        <xdr:cNvSpPr/>
      </xdr:nvSpPr>
      <xdr:spPr>
        <a:xfrm>
          <a:off x="1968500" y="15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90</xdr:row>
      <xdr:rowOff>84455</xdr:rowOff>
    </xdr:from>
    <xdr:ext cx="522605" cy="259080"/>
    <xdr:sp macro="" textlink="">
      <xdr:nvSpPr>
        <xdr:cNvPr id="262" name="テキスト ボックス 261"/>
        <xdr:cNvSpPr txBox="1"/>
      </xdr:nvSpPr>
      <xdr:spPr>
        <a:xfrm>
          <a:off x="1751965" y="155149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148590</xdr:rowOff>
    </xdr:from>
    <xdr:to>
      <xdr:col>6</xdr:col>
      <xdr:colOff>38100</xdr:colOff>
      <xdr:row>93</xdr:row>
      <xdr:rowOff>78740</xdr:rowOff>
    </xdr:to>
    <xdr:sp macro="" textlink="">
      <xdr:nvSpPr>
        <xdr:cNvPr id="263" name="楕円 262"/>
        <xdr:cNvSpPr/>
      </xdr:nvSpPr>
      <xdr:spPr>
        <a:xfrm>
          <a:off x="10795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95250</xdr:rowOff>
    </xdr:from>
    <xdr:ext cx="522605" cy="259080"/>
    <xdr:sp macro="" textlink="">
      <xdr:nvSpPr>
        <xdr:cNvPr id="264" name="テキスト ボックス 263"/>
        <xdr:cNvSpPr txBox="1"/>
      </xdr:nvSpPr>
      <xdr:spPr>
        <a:xfrm>
          <a:off x="862965" y="156972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73" name="テキスト ボックス 272"/>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48920"/>
    <xdr:sp macro="" textlink="">
      <xdr:nvSpPr>
        <xdr:cNvPr id="275" name="テキスト ボックス 274"/>
        <xdr:cNvSpPr txBox="1"/>
      </xdr:nvSpPr>
      <xdr:spPr>
        <a:xfrm>
          <a:off x="6072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9" name="テキスト ボックス 278"/>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3" name="テキスト ボックス 282"/>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85" name="テキスト ボックス 28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7" name="テキスト ボックス 28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8920"/>
    <xdr:sp macro="" textlink="">
      <xdr:nvSpPr>
        <xdr:cNvPr id="289" name="テキスト ボックス 288"/>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109220</xdr:rowOff>
    </xdr:from>
    <xdr:to>
      <xdr:col>54</xdr:col>
      <xdr:colOff>189865</xdr:colOff>
      <xdr:row>38</xdr:row>
      <xdr:rowOff>39370</xdr:rowOff>
    </xdr:to>
    <xdr:cxnSp macro="">
      <xdr:nvCxnSpPr>
        <xdr:cNvPr id="291" name="直線コネクタ 290"/>
        <xdr:cNvCxnSpPr/>
      </xdr:nvCxnSpPr>
      <xdr:spPr>
        <a:xfrm flipV="1">
          <a:off x="10475595" y="508127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43180</xdr:rowOff>
    </xdr:from>
    <xdr:ext cx="534670" cy="248920"/>
    <xdr:sp macro="" textlink="">
      <xdr:nvSpPr>
        <xdr:cNvPr id="292" name="補助費等最小値テキスト"/>
        <xdr:cNvSpPr txBox="1"/>
      </xdr:nvSpPr>
      <xdr:spPr>
        <a:xfrm>
          <a:off x="10528300" y="6558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37,065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39370</xdr:rowOff>
    </xdr:from>
    <xdr:to>
      <xdr:col>55</xdr:col>
      <xdr:colOff>88900</xdr:colOff>
      <xdr:row>38</xdr:row>
      <xdr:rowOff>39370</xdr:rowOff>
    </xdr:to>
    <xdr:cxnSp macro="">
      <xdr:nvCxnSpPr>
        <xdr:cNvPr id="293" name="直線コネクタ 292"/>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55245</xdr:rowOff>
    </xdr:from>
    <xdr:ext cx="534670" cy="248285"/>
    <xdr:sp macro="" textlink="">
      <xdr:nvSpPr>
        <xdr:cNvPr id="294" name="補助費等最大値テキスト"/>
        <xdr:cNvSpPr txBox="1"/>
      </xdr:nvSpPr>
      <xdr:spPr>
        <a:xfrm>
          <a:off x="10528300" y="48558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82,206</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109220</xdr:rowOff>
    </xdr:from>
    <xdr:to>
      <xdr:col>55</xdr:col>
      <xdr:colOff>88900</xdr:colOff>
      <xdr:row>29</xdr:row>
      <xdr:rowOff>109220</xdr:rowOff>
    </xdr:to>
    <xdr:cxnSp macro="">
      <xdr:nvCxnSpPr>
        <xdr:cNvPr id="295" name="直線コネクタ 294"/>
        <xdr:cNvCxnSpPr/>
      </xdr:nvCxnSpPr>
      <xdr:spPr>
        <a:xfrm>
          <a:off x="10388600" y="508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6350</xdr:rowOff>
    </xdr:from>
    <xdr:to>
      <xdr:col>55</xdr:col>
      <xdr:colOff>0</xdr:colOff>
      <xdr:row>33</xdr:row>
      <xdr:rowOff>76835</xdr:rowOff>
    </xdr:to>
    <xdr:cxnSp macro="">
      <xdr:nvCxnSpPr>
        <xdr:cNvPr id="296" name="直線コネクタ 295"/>
        <xdr:cNvCxnSpPr/>
      </xdr:nvCxnSpPr>
      <xdr:spPr>
        <a:xfrm>
          <a:off x="9639300" y="566420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91440</xdr:rowOff>
    </xdr:from>
    <xdr:ext cx="534670" cy="259080"/>
    <xdr:sp macro="" textlink="">
      <xdr:nvSpPr>
        <xdr:cNvPr id="297" name="補助費等平均値テキスト"/>
        <xdr:cNvSpPr txBox="1"/>
      </xdr:nvSpPr>
      <xdr:spPr>
        <a:xfrm>
          <a:off x="10528300" y="5920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113030</xdr:rowOff>
    </xdr:from>
    <xdr:to>
      <xdr:col>55</xdr:col>
      <xdr:colOff>50800</xdr:colOff>
      <xdr:row>35</xdr:row>
      <xdr:rowOff>43180</xdr:rowOff>
    </xdr:to>
    <xdr:sp macro="" textlink="">
      <xdr:nvSpPr>
        <xdr:cNvPr id="298" name="フローチャート: 判断 297"/>
        <xdr:cNvSpPr/>
      </xdr:nvSpPr>
      <xdr:spPr>
        <a:xfrm>
          <a:off x="104267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6350</xdr:rowOff>
    </xdr:from>
    <xdr:to>
      <xdr:col>50</xdr:col>
      <xdr:colOff>114300</xdr:colOff>
      <xdr:row>35</xdr:row>
      <xdr:rowOff>159385</xdr:rowOff>
    </xdr:to>
    <xdr:cxnSp macro="">
      <xdr:nvCxnSpPr>
        <xdr:cNvPr id="299" name="直線コネクタ 298"/>
        <xdr:cNvCxnSpPr/>
      </xdr:nvCxnSpPr>
      <xdr:spPr>
        <a:xfrm flipV="1">
          <a:off x="8750300" y="5664200"/>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154940</xdr:rowOff>
    </xdr:from>
    <xdr:to>
      <xdr:col>50</xdr:col>
      <xdr:colOff>165100</xdr:colOff>
      <xdr:row>35</xdr:row>
      <xdr:rowOff>85090</xdr:rowOff>
    </xdr:to>
    <xdr:sp macro="" textlink="">
      <xdr:nvSpPr>
        <xdr:cNvPr id="300" name="フローチャート: 判断 299"/>
        <xdr:cNvSpPr/>
      </xdr:nvSpPr>
      <xdr:spPr>
        <a:xfrm>
          <a:off x="9588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76200</xdr:rowOff>
    </xdr:from>
    <xdr:ext cx="522605" cy="250190"/>
    <xdr:sp macro="" textlink="">
      <xdr:nvSpPr>
        <xdr:cNvPr id="301" name="テキスト ボックス 300"/>
        <xdr:cNvSpPr txBox="1"/>
      </xdr:nvSpPr>
      <xdr:spPr>
        <a:xfrm>
          <a:off x="9371965" y="60769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43815</xdr:rowOff>
    </xdr:from>
    <xdr:to>
      <xdr:col>45</xdr:col>
      <xdr:colOff>177800</xdr:colOff>
      <xdr:row>35</xdr:row>
      <xdr:rowOff>159385</xdr:rowOff>
    </xdr:to>
    <xdr:cxnSp macro="">
      <xdr:nvCxnSpPr>
        <xdr:cNvPr id="302" name="直線コネクタ 301"/>
        <xdr:cNvCxnSpPr/>
      </xdr:nvCxnSpPr>
      <xdr:spPr>
        <a:xfrm>
          <a:off x="7861300" y="604456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76200</xdr:rowOff>
    </xdr:from>
    <xdr:to>
      <xdr:col>46</xdr:col>
      <xdr:colOff>38100</xdr:colOff>
      <xdr:row>36</xdr:row>
      <xdr:rowOff>6350</xdr:rowOff>
    </xdr:to>
    <xdr:sp macro="" textlink="">
      <xdr:nvSpPr>
        <xdr:cNvPr id="303" name="フローチャート: 判断 302"/>
        <xdr:cNvSpPr/>
      </xdr:nvSpPr>
      <xdr:spPr>
        <a:xfrm>
          <a:off x="8699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22860</xdr:rowOff>
    </xdr:from>
    <xdr:ext cx="522605" cy="259080"/>
    <xdr:sp macro="" textlink="">
      <xdr:nvSpPr>
        <xdr:cNvPr id="304" name="テキスト ボックス 303"/>
        <xdr:cNvSpPr txBox="1"/>
      </xdr:nvSpPr>
      <xdr:spPr>
        <a:xfrm>
          <a:off x="8482965" y="58521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167005</xdr:rowOff>
    </xdr:from>
    <xdr:to>
      <xdr:col>41</xdr:col>
      <xdr:colOff>50800</xdr:colOff>
      <xdr:row>35</xdr:row>
      <xdr:rowOff>43815</xdr:rowOff>
    </xdr:to>
    <xdr:cxnSp macro="">
      <xdr:nvCxnSpPr>
        <xdr:cNvPr id="305" name="直線コネクタ 304"/>
        <xdr:cNvCxnSpPr/>
      </xdr:nvCxnSpPr>
      <xdr:spPr>
        <a:xfrm>
          <a:off x="6972300" y="59963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158115</xdr:rowOff>
    </xdr:from>
    <xdr:to>
      <xdr:col>41</xdr:col>
      <xdr:colOff>101600</xdr:colOff>
      <xdr:row>35</xdr:row>
      <xdr:rowOff>88265</xdr:rowOff>
    </xdr:to>
    <xdr:sp macro="" textlink="">
      <xdr:nvSpPr>
        <xdr:cNvPr id="306" name="フローチャート: 判断 305"/>
        <xdr:cNvSpPr/>
      </xdr:nvSpPr>
      <xdr:spPr>
        <a:xfrm>
          <a:off x="7810500" y="598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104775</xdr:rowOff>
    </xdr:from>
    <xdr:ext cx="522605" cy="259080"/>
    <xdr:sp macro="" textlink="">
      <xdr:nvSpPr>
        <xdr:cNvPr id="307" name="テキスト ボックス 306"/>
        <xdr:cNvSpPr txBox="1"/>
      </xdr:nvSpPr>
      <xdr:spPr>
        <a:xfrm>
          <a:off x="7593965" y="57626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40640</xdr:rowOff>
    </xdr:from>
    <xdr:to>
      <xdr:col>36</xdr:col>
      <xdr:colOff>165100</xdr:colOff>
      <xdr:row>34</xdr:row>
      <xdr:rowOff>142240</xdr:rowOff>
    </xdr:to>
    <xdr:sp macro="" textlink="">
      <xdr:nvSpPr>
        <xdr:cNvPr id="308" name="フローチャート: 判断 307"/>
        <xdr:cNvSpPr/>
      </xdr:nvSpPr>
      <xdr:spPr>
        <a:xfrm>
          <a:off x="69215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32</xdr:row>
      <xdr:rowOff>158750</xdr:rowOff>
    </xdr:from>
    <xdr:ext cx="522605" cy="259080"/>
    <xdr:sp macro="" textlink="">
      <xdr:nvSpPr>
        <xdr:cNvPr id="309" name="テキスト ボックス 308"/>
        <xdr:cNvSpPr txBox="1"/>
      </xdr:nvSpPr>
      <xdr:spPr>
        <a:xfrm>
          <a:off x="6704965" y="56451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26035</xdr:rowOff>
    </xdr:from>
    <xdr:to>
      <xdr:col>55</xdr:col>
      <xdr:colOff>50800</xdr:colOff>
      <xdr:row>33</xdr:row>
      <xdr:rowOff>127635</xdr:rowOff>
    </xdr:to>
    <xdr:sp macro="" textlink="">
      <xdr:nvSpPr>
        <xdr:cNvPr id="315" name="楕円 314"/>
        <xdr:cNvSpPr/>
      </xdr:nvSpPr>
      <xdr:spPr>
        <a:xfrm>
          <a:off x="104267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48895</xdr:rowOff>
    </xdr:from>
    <xdr:ext cx="534670" cy="259080"/>
    <xdr:sp macro="" textlink="">
      <xdr:nvSpPr>
        <xdr:cNvPr id="316" name="補助費等該当値テキスト"/>
        <xdr:cNvSpPr txBox="1"/>
      </xdr:nvSpPr>
      <xdr:spPr>
        <a:xfrm>
          <a:off x="10528300" y="55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127000</xdr:rowOff>
    </xdr:from>
    <xdr:to>
      <xdr:col>50</xdr:col>
      <xdr:colOff>165100</xdr:colOff>
      <xdr:row>33</xdr:row>
      <xdr:rowOff>57150</xdr:rowOff>
    </xdr:to>
    <xdr:sp macro="" textlink="">
      <xdr:nvSpPr>
        <xdr:cNvPr id="317" name="楕円 316"/>
        <xdr:cNvSpPr/>
      </xdr:nvSpPr>
      <xdr:spPr>
        <a:xfrm>
          <a:off x="9588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31</xdr:row>
      <xdr:rowOff>73660</xdr:rowOff>
    </xdr:from>
    <xdr:ext cx="522605" cy="259080"/>
    <xdr:sp macro="" textlink="">
      <xdr:nvSpPr>
        <xdr:cNvPr id="318" name="テキスト ボックス 317"/>
        <xdr:cNvSpPr txBox="1"/>
      </xdr:nvSpPr>
      <xdr:spPr>
        <a:xfrm>
          <a:off x="9371965" y="5388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109220</xdr:rowOff>
    </xdr:from>
    <xdr:to>
      <xdr:col>46</xdr:col>
      <xdr:colOff>38100</xdr:colOff>
      <xdr:row>36</xdr:row>
      <xdr:rowOff>38735</xdr:rowOff>
    </xdr:to>
    <xdr:sp macro="" textlink="">
      <xdr:nvSpPr>
        <xdr:cNvPr id="319" name="楕円 318"/>
        <xdr:cNvSpPr/>
      </xdr:nvSpPr>
      <xdr:spPr>
        <a:xfrm>
          <a:off x="8699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29845</xdr:rowOff>
    </xdr:from>
    <xdr:ext cx="522605" cy="250825"/>
    <xdr:sp macro="" textlink="">
      <xdr:nvSpPr>
        <xdr:cNvPr id="320" name="テキスト ボックス 319"/>
        <xdr:cNvSpPr txBox="1"/>
      </xdr:nvSpPr>
      <xdr:spPr>
        <a:xfrm>
          <a:off x="8482965" y="62020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164465</xdr:rowOff>
    </xdr:from>
    <xdr:to>
      <xdr:col>41</xdr:col>
      <xdr:colOff>101600</xdr:colOff>
      <xdr:row>35</xdr:row>
      <xdr:rowOff>94615</xdr:rowOff>
    </xdr:to>
    <xdr:sp macro="" textlink="">
      <xdr:nvSpPr>
        <xdr:cNvPr id="321" name="楕円 320"/>
        <xdr:cNvSpPr/>
      </xdr:nvSpPr>
      <xdr:spPr>
        <a:xfrm>
          <a:off x="781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86360</xdr:rowOff>
    </xdr:from>
    <xdr:ext cx="522605" cy="251460"/>
    <xdr:sp macro="" textlink="">
      <xdr:nvSpPr>
        <xdr:cNvPr id="322" name="テキスト ボックス 321"/>
        <xdr:cNvSpPr txBox="1"/>
      </xdr:nvSpPr>
      <xdr:spPr>
        <a:xfrm>
          <a:off x="7593965" y="60871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116205</xdr:rowOff>
    </xdr:from>
    <xdr:to>
      <xdr:col>36</xdr:col>
      <xdr:colOff>165100</xdr:colOff>
      <xdr:row>35</xdr:row>
      <xdr:rowOff>46355</xdr:rowOff>
    </xdr:to>
    <xdr:sp macro="" textlink="">
      <xdr:nvSpPr>
        <xdr:cNvPr id="323" name="楕円 322"/>
        <xdr:cNvSpPr/>
      </xdr:nvSpPr>
      <xdr:spPr>
        <a:xfrm>
          <a:off x="6921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37465</xdr:rowOff>
    </xdr:from>
    <xdr:ext cx="522605" cy="259080"/>
    <xdr:sp macro="" textlink="">
      <xdr:nvSpPr>
        <xdr:cNvPr id="324" name="テキスト ボックス 323"/>
        <xdr:cNvSpPr txBox="1"/>
      </xdr:nvSpPr>
      <xdr:spPr>
        <a:xfrm>
          <a:off x="6704965" y="60382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33" name="テキスト ボックス 332"/>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36855" cy="248920"/>
    <xdr:sp macro="" textlink="">
      <xdr:nvSpPr>
        <xdr:cNvPr id="335" name="テキスト ボックス 334"/>
        <xdr:cNvSpPr txBox="1"/>
      </xdr:nvSpPr>
      <xdr:spPr>
        <a:xfrm>
          <a:off x="6355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7" name="テキスト ボックス 336"/>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41" name="テキスト ボックス 340"/>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3565" cy="259080"/>
    <xdr:sp macro="" textlink="">
      <xdr:nvSpPr>
        <xdr:cNvPr id="345" name="テキスト ボックス 344"/>
        <xdr:cNvSpPr txBox="1"/>
      </xdr:nvSpPr>
      <xdr:spPr>
        <a:xfrm>
          <a:off x="6008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47" name="テキスト ボックス 346"/>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132715</xdr:rowOff>
    </xdr:from>
    <xdr:to>
      <xdr:col>54</xdr:col>
      <xdr:colOff>189865</xdr:colOff>
      <xdr:row>58</xdr:row>
      <xdr:rowOff>14605</xdr:rowOff>
    </xdr:to>
    <xdr:cxnSp macro="">
      <xdr:nvCxnSpPr>
        <xdr:cNvPr id="349" name="直線コネクタ 348"/>
        <xdr:cNvCxnSpPr/>
      </xdr:nvCxnSpPr>
      <xdr:spPr>
        <a:xfrm flipV="1">
          <a:off x="10475595" y="85337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18415</xdr:rowOff>
    </xdr:from>
    <xdr:ext cx="534670" cy="250825"/>
    <xdr:sp macro="" textlink="">
      <xdr:nvSpPr>
        <xdr:cNvPr id="350" name="普通建設事業費最小値テキスト"/>
        <xdr:cNvSpPr txBox="1"/>
      </xdr:nvSpPr>
      <xdr:spPr>
        <a:xfrm>
          <a:off x="10528300" y="99625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14605</xdr:rowOff>
    </xdr:from>
    <xdr:to>
      <xdr:col>55</xdr:col>
      <xdr:colOff>88900</xdr:colOff>
      <xdr:row>58</xdr:row>
      <xdr:rowOff>14605</xdr:rowOff>
    </xdr:to>
    <xdr:cxnSp macro="">
      <xdr:nvCxnSpPr>
        <xdr:cNvPr id="351" name="直線コネクタ 350"/>
        <xdr:cNvCxnSpPr/>
      </xdr:nvCxnSpPr>
      <xdr:spPr>
        <a:xfrm>
          <a:off x="10388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79375</xdr:rowOff>
    </xdr:from>
    <xdr:ext cx="598805" cy="258445"/>
    <xdr:sp macro="" textlink="">
      <xdr:nvSpPr>
        <xdr:cNvPr id="352" name="普通建設事業費最大値テキスト"/>
        <xdr:cNvSpPr txBox="1"/>
      </xdr:nvSpPr>
      <xdr:spPr>
        <a:xfrm>
          <a:off x="10528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105,372</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132715</xdr:rowOff>
    </xdr:from>
    <xdr:to>
      <xdr:col>55</xdr:col>
      <xdr:colOff>88900</xdr:colOff>
      <xdr:row>49</xdr:row>
      <xdr:rowOff>132715</xdr:rowOff>
    </xdr:to>
    <xdr:cxnSp macro="">
      <xdr:nvCxnSpPr>
        <xdr:cNvPr id="353" name="直線コネクタ 352"/>
        <xdr:cNvCxnSpPr/>
      </xdr:nvCxnSpPr>
      <xdr:spPr>
        <a:xfrm>
          <a:off x="10388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128270</xdr:rowOff>
    </xdr:from>
    <xdr:to>
      <xdr:col>55</xdr:col>
      <xdr:colOff>0</xdr:colOff>
      <xdr:row>53</xdr:row>
      <xdr:rowOff>156210</xdr:rowOff>
    </xdr:to>
    <xdr:cxnSp macro="">
      <xdr:nvCxnSpPr>
        <xdr:cNvPr id="354" name="直線コネクタ 353"/>
        <xdr:cNvCxnSpPr/>
      </xdr:nvCxnSpPr>
      <xdr:spPr>
        <a:xfrm>
          <a:off x="9639300" y="8872220"/>
          <a:ext cx="8382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62230</xdr:rowOff>
    </xdr:from>
    <xdr:ext cx="534670" cy="259080"/>
    <xdr:sp macro="" textlink="">
      <xdr:nvSpPr>
        <xdr:cNvPr id="355" name="普通建設事業費平均値テキスト"/>
        <xdr:cNvSpPr txBox="1"/>
      </xdr:nvSpPr>
      <xdr:spPr>
        <a:xfrm>
          <a:off x="10528300" y="8977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53</xdr:row>
      <xdr:rowOff>39370</xdr:rowOff>
    </xdr:from>
    <xdr:to>
      <xdr:col>55</xdr:col>
      <xdr:colOff>50800</xdr:colOff>
      <xdr:row>53</xdr:row>
      <xdr:rowOff>140970</xdr:rowOff>
    </xdr:to>
    <xdr:sp macro="" textlink="">
      <xdr:nvSpPr>
        <xdr:cNvPr id="356" name="フローチャート: 判断 355"/>
        <xdr:cNvSpPr/>
      </xdr:nvSpPr>
      <xdr:spPr>
        <a:xfrm>
          <a:off x="10426700" y="91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128270</xdr:rowOff>
    </xdr:from>
    <xdr:to>
      <xdr:col>50</xdr:col>
      <xdr:colOff>114300</xdr:colOff>
      <xdr:row>55</xdr:row>
      <xdr:rowOff>31115</xdr:rowOff>
    </xdr:to>
    <xdr:cxnSp macro="">
      <xdr:nvCxnSpPr>
        <xdr:cNvPr id="357" name="直線コネクタ 356"/>
        <xdr:cNvCxnSpPr/>
      </xdr:nvCxnSpPr>
      <xdr:spPr>
        <a:xfrm flipV="1">
          <a:off x="8750300" y="8872220"/>
          <a:ext cx="8890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65405</xdr:rowOff>
    </xdr:from>
    <xdr:to>
      <xdr:col>50</xdr:col>
      <xdr:colOff>165100</xdr:colOff>
      <xdr:row>52</xdr:row>
      <xdr:rowOff>167005</xdr:rowOff>
    </xdr:to>
    <xdr:sp macro="" textlink="">
      <xdr:nvSpPr>
        <xdr:cNvPr id="358" name="フローチャート: 判断 357"/>
        <xdr:cNvSpPr/>
      </xdr:nvSpPr>
      <xdr:spPr>
        <a:xfrm>
          <a:off x="9588500" y="898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158115</xdr:rowOff>
    </xdr:from>
    <xdr:ext cx="522605" cy="248285"/>
    <xdr:sp macro="" textlink="">
      <xdr:nvSpPr>
        <xdr:cNvPr id="359" name="テキスト ボックス 358"/>
        <xdr:cNvSpPr txBox="1"/>
      </xdr:nvSpPr>
      <xdr:spPr>
        <a:xfrm>
          <a:off x="9371965" y="90735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84455</xdr:rowOff>
    </xdr:from>
    <xdr:to>
      <xdr:col>45</xdr:col>
      <xdr:colOff>177800</xdr:colOff>
      <xdr:row>55</xdr:row>
      <xdr:rowOff>31115</xdr:rowOff>
    </xdr:to>
    <xdr:cxnSp macro="">
      <xdr:nvCxnSpPr>
        <xdr:cNvPr id="360" name="直線コネクタ 359"/>
        <xdr:cNvCxnSpPr/>
      </xdr:nvCxnSpPr>
      <xdr:spPr>
        <a:xfrm>
          <a:off x="7861300" y="8828405"/>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37465</xdr:rowOff>
    </xdr:from>
    <xdr:to>
      <xdr:col>46</xdr:col>
      <xdr:colOff>38100</xdr:colOff>
      <xdr:row>54</xdr:row>
      <xdr:rowOff>139065</xdr:rowOff>
    </xdr:to>
    <xdr:sp macro="" textlink="">
      <xdr:nvSpPr>
        <xdr:cNvPr id="361" name="フローチャート: 判断 360"/>
        <xdr:cNvSpPr/>
      </xdr:nvSpPr>
      <xdr:spPr>
        <a:xfrm>
          <a:off x="8699500" y="929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155575</xdr:rowOff>
    </xdr:from>
    <xdr:ext cx="522605" cy="250825"/>
    <xdr:sp macro="" textlink="">
      <xdr:nvSpPr>
        <xdr:cNvPr id="362" name="テキスト ボックス 361"/>
        <xdr:cNvSpPr txBox="1"/>
      </xdr:nvSpPr>
      <xdr:spPr>
        <a:xfrm>
          <a:off x="8482965" y="907097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84455</xdr:rowOff>
    </xdr:from>
    <xdr:to>
      <xdr:col>41</xdr:col>
      <xdr:colOff>50800</xdr:colOff>
      <xdr:row>51</xdr:row>
      <xdr:rowOff>137160</xdr:rowOff>
    </xdr:to>
    <xdr:cxnSp macro="">
      <xdr:nvCxnSpPr>
        <xdr:cNvPr id="363" name="直線コネクタ 362"/>
        <xdr:cNvCxnSpPr/>
      </xdr:nvCxnSpPr>
      <xdr:spPr>
        <a:xfrm flipV="1">
          <a:off x="6972300" y="88284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97790</xdr:rowOff>
    </xdr:from>
    <xdr:to>
      <xdr:col>41</xdr:col>
      <xdr:colOff>101600</xdr:colOff>
      <xdr:row>52</xdr:row>
      <xdr:rowOff>27305</xdr:rowOff>
    </xdr:to>
    <xdr:sp macro="" textlink="">
      <xdr:nvSpPr>
        <xdr:cNvPr id="364" name="フローチャート: 判断 363"/>
        <xdr:cNvSpPr/>
      </xdr:nvSpPr>
      <xdr:spPr>
        <a:xfrm>
          <a:off x="7810500" y="8841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18415</xdr:rowOff>
    </xdr:from>
    <xdr:ext cx="522605" cy="250825"/>
    <xdr:sp macro="" textlink="">
      <xdr:nvSpPr>
        <xdr:cNvPr id="365" name="テキスト ボックス 364"/>
        <xdr:cNvSpPr txBox="1"/>
      </xdr:nvSpPr>
      <xdr:spPr>
        <a:xfrm>
          <a:off x="7593965" y="893381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52</xdr:row>
      <xdr:rowOff>98425</xdr:rowOff>
    </xdr:from>
    <xdr:to>
      <xdr:col>36</xdr:col>
      <xdr:colOff>165100</xdr:colOff>
      <xdr:row>53</xdr:row>
      <xdr:rowOff>29210</xdr:rowOff>
    </xdr:to>
    <xdr:sp macro="" textlink="">
      <xdr:nvSpPr>
        <xdr:cNvPr id="366" name="フローチャート: 判断 365"/>
        <xdr:cNvSpPr/>
      </xdr:nvSpPr>
      <xdr:spPr>
        <a:xfrm>
          <a:off x="6921500" y="9013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19685</xdr:rowOff>
    </xdr:from>
    <xdr:ext cx="522605" cy="249555"/>
    <xdr:sp macro="" textlink="">
      <xdr:nvSpPr>
        <xdr:cNvPr id="367" name="テキスト ボックス 366"/>
        <xdr:cNvSpPr txBox="1"/>
      </xdr:nvSpPr>
      <xdr:spPr>
        <a:xfrm>
          <a:off x="6704965" y="91065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105410</xdr:rowOff>
    </xdr:from>
    <xdr:to>
      <xdr:col>55</xdr:col>
      <xdr:colOff>50800</xdr:colOff>
      <xdr:row>54</xdr:row>
      <xdr:rowOff>35560</xdr:rowOff>
    </xdr:to>
    <xdr:sp macro="" textlink="">
      <xdr:nvSpPr>
        <xdr:cNvPr id="373" name="楕円 372"/>
        <xdr:cNvSpPr/>
      </xdr:nvSpPr>
      <xdr:spPr>
        <a:xfrm>
          <a:off x="10426700" y="91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83820</xdr:rowOff>
    </xdr:from>
    <xdr:ext cx="534670" cy="259080"/>
    <xdr:sp macro="" textlink="">
      <xdr:nvSpPr>
        <xdr:cNvPr id="374" name="普通建設事業費該当値テキスト"/>
        <xdr:cNvSpPr txBox="1"/>
      </xdr:nvSpPr>
      <xdr:spPr>
        <a:xfrm>
          <a:off x="10528300" y="917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77470</xdr:rowOff>
    </xdr:from>
    <xdr:to>
      <xdr:col>50</xdr:col>
      <xdr:colOff>165100</xdr:colOff>
      <xdr:row>52</xdr:row>
      <xdr:rowOff>7620</xdr:rowOff>
    </xdr:to>
    <xdr:sp macro="" textlink="">
      <xdr:nvSpPr>
        <xdr:cNvPr id="375" name="楕円 374"/>
        <xdr:cNvSpPr/>
      </xdr:nvSpPr>
      <xdr:spPr>
        <a:xfrm>
          <a:off x="9588500" y="88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24130</xdr:rowOff>
    </xdr:from>
    <xdr:ext cx="522605" cy="259080"/>
    <xdr:sp macro="" textlink="">
      <xdr:nvSpPr>
        <xdr:cNvPr id="376" name="テキスト ボックス 375"/>
        <xdr:cNvSpPr txBox="1"/>
      </xdr:nvSpPr>
      <xdr:spPr>
        <a:xfrm>
          <a:off x="9371965" y="85966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151765</xdr:rowOff>
    </xdr:from>
    <xdr:to>
      <xdr:col>46</xdr:col>
      <xdr:colOff>38100</xdr:colOff>
      <xdr:row>55</xdr:row>
      <xdr:rowOff>81915</xdr:rowOff>
    </xdr:to>
    <xdr:sp macro="" textlink="">
      <xdr:nvSpPr>
        <xdr:cNvPr id="377" name="楕円 376"/>
        <xdr:cNvSpPr/>
      </xdr:nvSpPr>
      <xdr:spPr>
        <a:xfrm>
          <a:off x="8699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73025</xdr:rowOff>
    </xdr:from>
    <xdr:ext cx="522605" cy="259080"/>
    <xdr:sp macro="" textlink="">
      <xdr:nvSpPr>
        <xdr:cNvPr id="378" name="テキスト ボックス 377"/>
        <xdr:cNvSpPr txBox="1"/>
      </xdr:nvSpPr>
      <xdr:spPr>
        <a:xfrm>
          <a:off x="8482965" y="95027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51</xdr:row>
      <xdr:rowOff>33655</xdr:rowOff>
    </xdr:from>
    <xdr:to>
      <xdr:col>41</xdr:col>
      <xdr:colOff>101600</xdr:colOff>
      <xdr:row>51</xdr:row>
      <xdr:rowOff>135255</xdr:rowOff>
    </xdr:to>
    <xdr:sp macro="" textlink="">
      <xdr:nvSpPr>
        <xdr:cNvPr id="379" name="楕円 378"/>
        <xdr:cNvSpPr/>
      </xdr:nvSpPr>
      <xdr:spPr>
        <a:xfrm>
          <a:off x="7810500" y="87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49</xdr:row>
      <xdr:rowOff>151765</xdr:rowOff>
    </xdr:from>
    <xdr:ext cx="522605" cy="259080"/>
    <xdr:sp macro="" textlink="">
      <xdr:nvSpPr>
        <xdr:cNvPr id="380" name="テキスト ボックス 379"/>
        <xdr:cNvSpPr txBox="1"/>
      </xdr:nvSpPr>
      <xdr:spPr>
        <a:xfrm>
          <a:off x="7593965" y="85528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86360</xdr:rowOff>
    </xdr:from>
    <xdr:to>
      <xdr:col>36</xdr:col>
      <xdr:colOff>165100</xdr:colOff>
      <xdr:row>52</xdr:row>
      <xdr:rowOff>16510</xdr:rowOff>
    </xdr:to>
    <xdr:sp macro="" textlink="">
      <xdr:nvSpPr>
        <xdr:cNvPr id="381" name="楕円 380"/>
        <xdr:cNvSpPr/>
      </xdr:nvSpPr>
      <xdr:spPr>
        <a:xfrm>
          <a:off x="6921500" y="8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33020</xdr:rowOff>
    </xdr:from>
    <xdr:ext cx="522605" cy="259080"/>
    <xdr:sp macro="" textlink="">
      <xdr:nvSpPr>
        <xdr:cNvPr id="382" name="テキスト ボックス 381"/>
        <xdr:cNvSpPr txBox="1"/>
      </xdr:nvSpPr>
      <xdr:spPr>
        <a:xfrm>
          <a:off x="6704965" y="86055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91" name="テキスト ボックス 390"/>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855" cy="259080"/>
    <xdr:sp macro="" textlink="">
      <xdr:nvSpPr>
        <xdr:cNvPr id="394" name="テキスト ボックス 393"/>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8" name="テキスト ボックス 397"/>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404" name="テキスト ボックス 403"/>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160020</xdr:rowOff>
    </xdr:from>
    <xdr:to>
      <xdr:col>54</xdr:col>
      <xdr:colOff>189865</xdr:colOff>
      <xdr:row>79</xdr:row>
      <xdr:rowOff>41910</xdr:rowOff>
    </xdr:to>
    <xdr:cxnSp macro="">
      <xdr:nvCxnSpPr>
        <xdr:cNvPr id="406" name="直線コネクタ 405"/>
        <xdr:cNvCxnSpPr/>
      </xdr:nvCxnSpPr>
      <xdr:spPr>
        <a:xfrm flipV="1">
          <a:off x="10475595" y="1216152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407"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8" name="直線コネクタ 407"/>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106680</xdr:rowOff>
    </xdr:from>
    <xdr:ext cx="534670" cy="259080"/>
    <xdr:sp macro="" textlink="">
      <xdr:nvSpPr>
        <xdr:cNvPr id="409" name="普通建設事業費 （ うち新規整備　）最大値テキスト"/>
        <xdr:cNvSpPr txBox="1"/>
      </xdr:nvSpPr>
      <xdr:spPr>
        <a:xfrm>
          <a:off x="10528300" y="11936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74,936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160020</xdr:rowOff>
    </xdr:from>
    <xdr:to>
      <xdr:col>55</xdr:col>
      <xdr:colOff>88900</xdr:colOff>
      <xdr:row>70</xdr:row>
      <xdr:rowOff>160020</xdr:rowOff>
    </xdr:to>
    <xdr:cxnSp macro="">
      <xdr:nvCxnSpPr>
        <xdr:cNvPr id="410" name="直線コネクタ 409"/>
        <xdr:cNvCxnSpPr/>
      </xdr:nvCxnSpPr>
      <xdr:spPr>
        <a:xfrm>
          <a:off x="10388600" y="1216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17780</xdr:rowOff>
    </xdr:from>
    <xdr:to>
      <xdr:col>55</xdr:col>
      <xdr:colOff>0</xdr:colOff>
      <xdr:row>75</xdr:row>
      <xdr:rowOff>83185</xdr:rowOff>
    </xdr:to>
    <xdr:cxnSp macro="">
      <xdr:nvCxnSpPr>
        <xdr:cNvPr id="411" name="直線コネクタ 410"/>
        <xdr:cNvCxnSpPr/>
      </xdr:nvCxnSpPr>
      <xdr:spPr>
        <a:xfrm>
          <a:off x="9639300" y="12533630"/>
          <a:ext cx="8382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73025</xdr:rowOff>
    </xdr:from>
    <xdr:ext cx="534670" cy="259080"/>
    <xdr:sp macro="" textlink="">
      <xdr:nvSpPr>
        <xdr:cNvPr id="412" name="普通建設事業費 （ うち新規整備　）平均値テキスト"/>
        <xdr:cNvSpPr txBox="1"/>
      </xdr:nvSpPr>
      <xdr:spPr>
        <a:xfrm>
          <a:off x="10528300" y="13103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94615</xdr:rowOff>
    </xdr:from>
    <xdr:to>
      <xdr:col>55</xdr:col>
      <xdr:colOff>50800</xdr:colOff>
      <xdr:row>77</xdr:row>
      <xdr:rowOff>24765</xdr:rowOff>
    </xdr:to>
    <xdr:sp macro="" textlink="">
      <xdr:nvSpPr>
        <xdr:cNvPr id="413" name="フローチャート: 判断 412"/>
        <xdr:cNvSpPr/>
      </xdr:nvSpPr>
      <xdr:spPr>
        <a:xfrm>
          <a:off x="104267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17780</xdr:rowOff>
    </xdr:from>
    <xdr:to>
      <xdr:col>50</xdr:col>
      <xdr:colOff>114300</xdr:colOff>
      <xdr:row>75</xdr:row>
      <xdr:rowOff>151765</xdr:rowOff>
    </xdr:to>
    <xdr:cxnSp macro="">
      <xdr:nvCxnSpPr>
        <xdr:cNvPr id="414" name="直線コネクタ 413"/>
        <xdr:cNvCxnSpPr/>
      </xdr:nvCxnSpPr>
      <xdr:spPr>
        <a:xfrm flipV="1">
          <a:off x="8750300" y="1253363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86360</xdr:rowOff>
    </xdr:from>
    <xdr:to>
      <xdr:col>50</xdr:col>
      <xdr:colOff>165100</xdr:colOff>
      <xdr:row>76</xdr:row>
      <xdr:rowOff>15875</xdr:rowOff>
    </xdr:to>
    <xdr:sp macro="" textlink="">
      <xdr:nvSpPr>
        <xdr:cNvPr id="415" name="フローチャート: 判断 414"/>
        <xdr:cNvSpPr/>
      </xdr:nvSpPr>
      <xdr:spPr>
        <a:xfrm>
          <a:off x="9588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6985</xdr:rowOff>
    </xdr:from>
    <xdr:ext cx="522605" cy="250825"/>
    <xdr:sp macro="" textlink="">
      <xdr:nvSpPr>
        <xdr:cNvPr id="416" name="テキスト ボックス 415"/>
        <xdr:cNvSpPr txBox="1"/>
      </xdr:nvSpPr>
      <xdr:spPr>
        <a:xfrm>
          <a:off x="9371965" y="1303718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140970</xdr:rowOff>
    </xdr:from>
    <xdr:to>
      <xdr:col>45</xdr:col>
      <xdr:colOff>177800</xdr:colOff>
      <xdr:row>75</xdr:row>
      <xdr:rowOff>151765</xdr:rowOff>
    </xdr:to>
    <xdr:cxnSp macro="">
      <xdr:nvCxnSpPr>
        <xdr:cNvPr id="417" name="直線コネクタ 416"/>
        <xdr:cNvCxnSpPr/>
      </xdr:nvCxnSpPr>
      <xdr:spPr>
        <a:xfrm>
          <a:off x="7861300" y="12313920"/>
          <a:ext cx="8890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40640</xdr:rowOff>
    </xdr:from>
    <xdr:to>
      <xdr:col>46</xdr:col>
      <xdr:colOff>38100</xdr:colOff>
      <xdr:row>76</xdr:row>
      <xdr:rowOff>142240</xdr:rowOff>
    </xdr:to>
    <xdr:sp macro="" textlink="">
      <xdr:nvSpPr>
        <xdr:cNvPr id="418" name="フローチャート: 判断 417"/>
        <xdr:cNvSpPr/>
      </xdr:nvSpPr>
      <xdr:spPr>
        <a:xfrm>
          <a:off x="869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133350</xdr:rowOff>
    </xdr:from>
    <xdr:ext cx="522605" cy="250190"/>
    <xdr:sp macro="" textlink="">
      <xdr:nvSpPr>
        <xdr:cNvPr id="419" name="テキスト ボックス 418"/>
        <xdr:cNvSpPr txBox="1"/>
      </xdr:nvSpPr>
      <xdr:spPr>
        <a:xfrm>
          <a:off x="8482965" y="131635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97790</xdr:rowOff>
    </xdr:from>
    <xdr:to>
      <xdr:col>41</xdr:col>
      <xdr:colOff>50800</xdr:colOff>
      <xdr:row>71</xdr:row>
      <xdr:rowOff>140970</xdr:rowOff>
    </xdr:to>
    <xdr:cxnSp macro="">
      <xdr:nvCxnSpPr>
        <xdr:cNvPr id="420" name="直線コネクタ 419"/>
        <xdr:cNvCxnSpPr/>
      </xdr:nvCxnSpPr>
      <xdr:spPr>
        <a:xfrm>
          <a:off x="6972300" y="12270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146050</xdr:rowOff>
    </xdr:from>
    <xdr:to>
      <xdr:col>41</xdr:col>
      <xdr:colOff>101600</xdr:colOff>
      <xdr:row>74</xdr:row>
      <xdr:rowOff>76200</xdr:rowOff>
    </xdr:to>
    <xdr:sp macro="" textlink="">
      <xdr:nvSpPr>
        <xdr:cNvPr id="421" name="フローチャート: 判断 420"/>
        <xdr:cNvSpPr/>
      </xdr:nvSpPr>
      <xdr:spPr>
        <a:xfrm>
          <a:off x="7810500" y="1266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67310</xdr:rowOff>
    </xdr:from>
    <xdr:ext cx="522605" cy="259080"/>
    <xdr:sp macro="" textlink="">
      <xdr:nvSpPr>
        <xdr:cNvPr id="422" name="テキスト ボックス 421"/>
        <xdr:cNvSpPr txBox="1"/>
      </xdr:nvSpPr>
      <xdr:spPr>
        <a:xfrm>
          <a:off x="7593965" y="12754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160655</xdr:rowOff>
    </xdr:from>
    <xdr:to>
      <xdr:col>36</xdr:col>
      <xdr:colOff>165100</xdr:colOff>
      <xdr:row>75</xdr:row>
      <xdr:rowOff>90805</xdr:rowOff>
    </xdr:to>
    <xdr:sp macro="" textlink="">
      <xdr:nvSpPr>
        <xdr:cNvPr id="423" name="フローチャート: 判断 422"/>
        <xdr:cNvSpPr/>
      </xdr:nvSpPr>
      <xdr:spPr>
        <a:xfrm>
          <a:off x="6921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81915</xdr:rowOff>
    </xdr:from>
    <xdr:ext cx="522605" cy="259080"/>
    <xdr:sp macro="" textlink="">
      <xdr:nvSpPr>
        <xdr:cNvPr id="424" name="テキスト ボックス 423"/>
        <xdr:cNvSpPr txBox="1"/>
      </xdr:nvSpPr>
      <xdr:spPr>
        <a:xfrm>
          <a:off x="6704965" y="129406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32385</xdr:rowOff>
    </xdr:from>
    <xdr:to>
      <xdr:col>55</xdr:col>
      <xdr:colOff>50800</xdr:colOff>
      <xdr:row>75</xdr:row>
      <xdr:rowOff>133985</xdr:rowOff>
    </xdr:to>
    <xdr:sp macro="" textlink="">
      <xdr:nvSpPr>
        <xdr:cNvPr id="430" name="楕円 429"/>
        <xdr:cNvSpPr/>
      </xdr:nvSpPr>
      <xdr:spPr>
        <a:xfrm>
          <a:off x="104267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55245</xdr:rowOff>
    </xdr:from>
    <xdr:ext cx="534670" cy="248285"/>
    <xdr:sp macro="" textlink="">
      <xdr:nvSpPr>
        <xdr:cNvPr id="431" name="普通建設事業費 （ うち新規整備　）該当値テキスト"/>
        <xdr:cNvSpPr txBox="1"/>
      </xdr:nvSpPr>
      <xdr:spPr>
        <a:xfrm>
          <a:off x="10528300" y="127425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137795</xdr:rowOff>
    </xdr:from>
    <xdr:to>
      <xdr:col>50</xdr:col>
      <xdr:colOff>165100</xdr:colOff>
      <xdr:row>73</xdr:row>
      <xdr:rowOff>67945</xdr:rowOff>
    </xdr:to>
    <xdr:sp macro="" textlink="">
      <xdr:nvSpPr>
        <xdr:cNvPr id="432" name="楕円 431"/>
        <xdr:cNvSpPr/>
      </xdr:nvSpPr>
      <xdr:spPr>
        <a:xfrm>
          <a:off x="9588500" y="124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84455</xdr:rowOff>
    </xdr:from>
    <xdr:ext cx="522605" cy="259080"/>
    <xdr:sp macro="" textlink="">
      <xdr:nvSpPr>
        <xdr:cNvPr id="433" name="テキスト ボックス 432"/>
        <xdr:cNvSpPr txBox="1"/>
      </xdr:nvSpPr>
      <xdr:spPr>
        <a:xfrm>
          <a:off x="9371965" y="122574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100965</xdr:rowOff>
    </xdr:from>
    <xdr:to>
      <xdr:col>46</xdr:col>
      <xdr:colOff>38100</xdr:colOff>
      <xdr:row>76</xdr:row>
      <xdr:rowOff>31115</xdr:rowOff>
    </xdr:to>
    <xdr:sp macro="" textlink="">
      <xdr:nvSpPr>
        <xdr:cNvPr id="434" name="楕円 433"/>
        <xdr:cNvSpPr/>
      </xdr:nvSpPr>
      <xdr:spPr>
        <a:xfrm>
          <a:off x="8699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47625</xdr:rowOff>
    </xdr:from>
    <xdr:ext cx="522605" cy="259080"/>
    <xdr:sp macro="" textlink="">
      <xdr:nvSpPr>
        <xdr:cNvPr id="435" name="テキスト ボックス 434"/>
        <xdr:cNvSpPr txBox="1"/>
      </xdr:nvSpPr>
      <xdr:spPr>
        <a:xfrm>
          <a:off x="8482965" y="127349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90170</xdr:rowOff>
    </xdr:from>
    <xdr:to>
      <xdr:col>41</xdr:col>
      <xdr:colOff>101600</xdr:colOff>
      <xdr:row>72</xdr:row>
      <xdr:rowOff>20320</xdr:rowOff>
    </xdr:to>
    <xdr:sp macro="" textlink="">
      <xdr:nvSpPr>
        <xdr:cNvPr id="436" name="楕円 435"/>
        <xdr:cNvSpPr/>
      </xdr:nvSpPr>
      <xdr:spPr>
        <a:xfrm>
          <a:off x="7810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36830</xdr:rowOff>
    </xdr:from>
    <xdr:ext cx="522605" cy="259080"/>
    <xdr:sp macro="" textlink="">
      <xdr:nvSpPr>
        <xdr:cNvPr id="437" name="テキスト ボックス 436"/>
        <xdr:cNvSpPr txBox="1"/>
      </xdr:nvSpPr>
      <xdr:spPr>
        <a:xfrm>
          <a:off x="7593965" y="120383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46355</xdr:rowOff>
    </xdr:from>
    <xdr:to>
      <xdr:col>36</xdr:col>
      <xdr:colOff>165100</xdr:colOff>
      <xdr:row>71</xdr:row>
      <xdr:rowOff>147955</xdr:rowOff>
    </xdr:to>
    <xdr:sp macro="" textlink="">
      <xdr:nvSpPr>
        <xdr:cNvPr id="438" name="楕円 437"/>
        <xdr:cNvSpPr/>
      </xdr:nvSpPr>
      <xdr:spPr>
        <a:xfrm>
          <a:off x="6921500"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164465</xdr:rowOff>
    </xdr:from>
    <xdr:ext cx="522605" cy="259080"/>
    <xdr:sp macro="" textlink="">
      <xdr:nvSpPr>
        <xdr:cNvPr id="439" name="テキスト ボックス 438"/>
        <xdr:cNvSpPr txBox="1"/>
      </xdr:nvSpPr>
      <xdr:spPr>
        <a:xfrm>
          <a:off x="6704965" y="119945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48" name="テキスト ボックス 447"/>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6855" cy="259080"/>
    <xdr:sp macro="" textlink="">
      <xdr:nvSpPr>
        <xdr:cNvPr id="451" name="テキスト ボックス 450"/>
        <xdr:cNvSpPr txBox="1"/>
      </xdr:nvSpPr>
      <xdr:spPr>
        <a:xfrm>
          <a:off x="6355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3565" cy="259080"/>
    <xdr:sp macro="" textlink="">
      <xdr:nvSpPr>
        <xdr:cNvPr id="461" name="テキスト ボックス 460"/>
        <xdr:cNvSpPr txBox="1"/>
      </xdr:nvSpPr>
      <xdr:spPr>
        <a:xfrm>
          <a:off x="6008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63" name="テキスト ボックス 462"/>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48260</xdr:rowOff>
    </xdr:from>
    <xdr:to>
      <xdr:col>54</xdr:col>
      <xdr:colOff>189865</xdr:colOff>
      <xdr:row>99</xdr:row>
      <xdr:rowOff>6350</xdr:rowOff>
    </xdr:to>
    <xdr:cxnSp macro="">
      <xdr:nvCxnSpPr>
        <xdr:cNvPr id="465" name="直線コネクタ 464"/>
        <xdr:cNvCxnSpPr/>
      </xdr:nvCxnSpPr>
      <xdr:spPr>
        <a:xfrm flipV="1">
          <a:off x="10475595" y="156502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9525</xdr:rowOff>
    </xdr:from>
    <xdr:ext cx="469900" cy="248285"/>
    <xdr:sp macro="" textlink="">
      <xdr:nvSpPr>
        <xdr:cNvPr id="466" name="普通建設事業費 （ うち更新整備　）最小値テキスト"/>
        <xdr:cNvSpPr txBox="1"/>
      </xdr:nvSpPr>
      <xdr:spPr>
        <a:xfrm>
          <a:off x="10528300" y="169830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xdr:rowOff>
    </xdr:from>
    <xdr:to>
      <xdr:col>55</xdr:col>
      <xdr:colOff>88900</xdr:colOff>
      <xdr:row>99</xdr:row>
      <xdr:rowOff>6350</xdr:rowOff>
    </xdr:to>
    <xdr:cxnSp macro="">
      <xdr:nvCxnSpPr>
        <xdr:cNvPr id="467" name="直線コネクタ 466"/>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534670" cy="251460"/>
    <xdr:sp macro="" textlink="">
      <xdr:nvSpPr>
        <xdr:cNvPr id="468" name="普通建設事業費 （ うち更新整備　）最大値テキスト"/>
        <xdr:cNvSpPr txBox="1"/>
      </xdr:nvSpPr>
      <xdr:spPr>
        <a:xfrm>
          <a:off x="10528300" y="15425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48260</xdr:rowOff>
    </xdr:from>
    <xdr:to>
      <xdr:col>55</xdr:col>
      <xdr:colOff>88900</xdr:colOff>
      <xdr:row>91</xdr:row>
      <xdr:rowOff>48260</xdr:rowOff>
    </xdr:to>
    <xdr:cxnSp macro="">
      <xdr:nvCxnSpPr>
        <xdr:cNvPr id="469" name="直線コネクタ 468"/>
        <xdr:cNvCxnSpPr/>
      </xdr:nvCxnSpPr>
      <xdr:spPr>
        <a:xfrm>
          <a:off x="10388600" y="1565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133350</xdr:rowOff>
    </xdr:from>
    <xdr:to>
      <xdr:col>55</xdr:col>
      <xdr:colOff>0</xdr:colOff>
      <xdr:row>97</xdr:row>
      <xdr:rowOff>53340</xdr:rowOff>
    </xdr:to>
    <xdr:cxnSp macro="">
      <xdr:nvCxnSpPr>
        <xdr:cNvPr id="470" name="直線コネクタ 469"/>
        <xdr:cNvCxnSpPr/>
      </xdr:nvCxnSpPr>
      <xdr:spPr>
        <a:xfrm flipV="1">
          <a:off x="9639300" y="1659255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109220</xdr:rowOff>
    </xdr:from>
    <xdr:ext cx="534670" cy="251460"/>
    <xdr:sp macro="" textlink="">
      <xdr:nvSpPr>
        <xdr:cNvPr id="471" name="普通建設事業費 （ うち更新整備　）平均値テキスト"/>
        <xdr:cNvSpPr txBox="1"/>
      </xdr:nvSpPr>
      <xdr:spPr>
        <a:xfrm>
          <a:off x="10528300" y="16225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86360</xdr:rowOff>
    </xdr:from>
    <xdr:to>
      <xdr:col>55</xdr:col>
      <xdr:colOff>50800</xdr:colOff>
      <xdr:row>96</xdr:row>
      <xdr:rowOff>15875</xdr:rowOff>
    </xdr:to>
    <xdr:sp macro="" textlink="">
      <xdr:nvSpPr>
        <xdr:cNvPr id="472" name="フローチャート: 判断 471"/>
        <xdr:cNvSpPr/>
      </xdr:nvSpPr>
      <xdr:spPr>
        <a:xfrm>
          <a:off x="104267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53340</xdr:rowOff>
    </xdr:from>
    <xdr:to>
      <xdr:col>50</xdr:col>
      <xdr:colOff>114300</xdr:colOff>
      <xdr:row>97</xdr:row>
      <xdr:rowOff>125095</xdr:rowOff>
    </xdr:to>
    <xdr:cxnSp macro="">
      <xdr:nvCxnSpPr>
        <xdr:cNvPr id="473" name="直線コネクタ 472"/>
        <xdr:cNvCxnSpPr/>
      </xdr:nvCxnSpPr>
      <xdr:spPr>
        <a:xfrm flipV="1">
          <a:off x="8750300" y="166839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130810</xdr:rowOff>
    </xdr:from>
    <xdr:to>
      <xdr:col>50</xdr:col>
      <xdr:colOff>165100</xdr:colOff>
      <xdr:row>96</xdr:row>
      <xdr:rowOff>60960</xdr:rowOff>
    </xdr:to>
    <xdr:sp macro="" textlink="">
      <xdr:nvSpPr>
        <xdr:cNvPr id="474" name="フローチャート: 判断 473"/>
        <xdr:cNvSpPr/>
      </xdr:nvSpPr>
      <xdr:spPr>
        <a:xfrm>
          <a:off x="9588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77470</xdr:rowOff>
    </xdr:from>
    <xdr:ext cx="522605" cy="248920"/>
    <xdr:sp macro="" textlink="">
      <xdr:nvSpPr>
        <xdr:cNvPr id="475" name="テキスト ボックス 474"/>
        <xdr:cNvSpPr txBox="1"/>
      </xdr:nvSpPr>
      <xdr:spPr>
        <a:xfrm>
          <a:off x="9371965" y="161937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125095</xdr:rowOff>
    </xdr:from>
    <xdr:to>
      <xdr:col>45</xdr:col>
      <xdr:colOff>177800</xdr:colOff>
      <xdr:row>97</xdr:row>
      <xdr:rowOff>150495</xdr:rowOff>
    </xdr:to>
    <xdr:cxnSp macro="">
      <xdr:nvCxnSpPr>
        <xdr:cNvPr id="476" name="直線コネクタ 475"/>
        <xdr:cNvCxnSpPr/>
      </xdr:nvCxnSpPr>
      <xdr:spPr>
        <a:xfrm flipV="1">
          <a:off x="7861300" y="167557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123190</xdr:rowOff>
    </xdr:from>
    <xdr:to>
      <xdr:col>46</xdr:col>
      <xdr:colOff>38100</xdr:colOff>
      <xdr:row>97</xdr:row>
      <xdr:rowOff>53340</xdr:rowOff>
    </xdr:to>
    <xdr:sp macro="" textlink="">
      <xdr:nvSpPr>
        <xdr:cNvPr id="477" name="フローチャート: 判断 476"/>
        <xdr:cNvSpPr/>
      </xdr:nvSpPr>
      <xdr:spPr>
        <a:xfrm>
          <a:off x="8699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69850</xdr:rowOff>
    </xdr:from>
    <xdr:ext cx="522605" cy="259080"/>
    <xdr:sp macro="" textlink="">
      <xdr:nvSpPr>
        <xdr:cNvPr id="478" name="テキスト ボックス 477"/>
        <xdr:cNvSpPr txBox="1"/>
      </xdr:nvSpPr>
      <xdr:spPr>
        <a:xfrm>
          <a:off x="8482965" y="16357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150495</xdr:rowOff>
    </xdr:from>
    <xdr:to>
      <xdr:col>41</xdr:col>
      <xdr:colOff>50800</xdr:colOff>
      <xdr:row>98</xdr:row>
      <xdr:rowOff>53340</xdr:rowOff>
    </xdr:to>
    <xdr:cxnSp macro="">
      <xdr:nvCxnSpPr>
        <xdr:cNvPr id="479" name="直線コネクタ 478"/>
        <xdr:cNvCxnSpPr/>
      </xdr:nvCxnSpPr>
      <xdr:spPr>
        <a:xfrm flipV="1">
          <a:off x="6972300" y="167811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122555</xdr:rowOff>
    </xdr:from>
    <xdr:to>
      <xdr:col>41</xdr:col>
      <xdr:colOff>101600</xdr:colOff>
      <xdr:row>97</xdr:row>
      <xdr:rowOff>52705</xdr:rowOff>
    </xdr:to>
    <xdr:sp macro="" textlink="">
      <xdr:nvSpPr>
        <xdr:cNvPr id="480" name="フローチャート: 判断 479"/>
        <xdr:cNvSpPr/>
      </xdr:nvSpPr>
      <xdr:spPr>
        <a:xfrm>
          <a:off x="781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69215</xdr:rowOff>
    </xdr:from>
    <xdr:ext cx="522605" cy="259080"/>
    <xdr:sp macro="" textlink="">
      <xdr:nvSpPr>
        <xdr:cNvPr id="481" name="テキスト ボックス 480"/>
        <xdr:cNvSpPr txBox="1"/>
      </xdr:nvSpPr>
      <xdr:spPr>
        <a:xfrm>
          <a:off x="7593965" y="16356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74930</xdr:rowOff>
    </xdr:from>
    <xdr:to>
      <xdr:col>36</xdr:col>
      <xdr:colOff>165100</xdr:colOff>
      <xdr:row>97</xdr:row>
      <xdr:rowOff>5080</xdr:rowOff>
    </xdr:to>
    <xdr:sp macro="" textlink="">
      <xdr:nvSpPr>
        <xdr:cNvPr id="482" name="フローチャート: 判断 481"/>
        <xdr:cNvSpPr/>
      </xdr:nvSpPr>
      <xdr:spPr>
        <a:xfrm>
          <a:off x="6921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21590</xdr:rowOff>
    </xdr:from>
    <xdr:ext cx="522605" cy="259080"/>
    <xdr:sp macro="" textlink="">
      <xdr:nvSpPr>
        <xdr:cNvPr id="483" name="テキスト ボックス 482"/>
        <xdr:cNvSpPr txBox="1"/>
      </xdr:nvSpPr>
      <xdr:spPr>
        <a:xfrm>
          <a:off x="6704965" y="163093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82550</xdr:rowOff>
    </xdr:from>
    <xdr:to>
      <xdr:col>55</xdr:col>
      <xdr:colOff>50800</xdr:colOff>
      <xdr:row>97</xdr:row>
      <xdr:rowOff>12700</xdr:rowOff>
    </xdr:to>
    <xdr:sp macro="" textlink="">
      <xdr:nvSpPr>
        <xdr:cNvPr id="489" name="楕円 488"/>
        <xdr:cNvSpPr/>
      </xdr:nvSpPr>
      <xdr:spPr>
        <a:xfrm>
          <a:off x="104267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60960</xdr:rowOff>
    </xdr:from>
    <xdr:ext cx="534670" cy="259080"/>
    <xdr:sp macro="" textlink="">
      <xdr:nvSpPr>
        <xdr:cNvPr id="490" name="普通建設事業費 （ うち更新整備　）該当値テキスト"/>
        <xdr:cNvSpPr txBox="1"/>
      </xdr:nvSpPr>
      <xdr:spPr>
        <a:xfrm>
          <a:off x="10528300"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2540</xdr:rowOff>
    </xdr:from>
    <xdr:to>
      <xdr:col>50</xdr:col>
      <xdr:colOff>165100</xdr:colOff>
      <xdr:row>97</xdr:row>
      <xdr:rowOff>104140</xdr:rowOff>
    </xdr:to>
    <xdr:sp macro="" textlink="">
      <xdr:nvSpPr>
        <xdr:cNvPr id="491" name="楕円 490"/>
        <xdr:cNvSpPr/>
      </xdr:nvSpPr>
      <xdr:spPr>
        <a:xfrm>
          <a:off x="9588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95250</xdr:rowOff>
    </xdr:from>
    <xdr:ext cx="522605" cy="259080"/>
    <xdr:sp macro="" textlink="">
      <xdr:nvSpPr>
        <xdr:cNvPr id="492" name="テキスト ボックス 491"/>
        <xdr:cNvSpPr txBox="1"/>
      </xdr:nvSpPr>
      <xdr:spPr>
        <a:xfrm>
          <a:off x="9371965" y="167259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74930</xdr:rowOff>
    </xdr:from>
    <xdr:to>
      <xdr:col>46</xdr:col>
      <xdr:colOff>38100</xdr:colOff>
      <xdr:row>98</xdr:row>
      <xdr:rowOff>4445</xdr:rowOff>
    </xdr:to>
    <xdr:sp macro="" textlink="">
      <xdr:nvSpPr>
        <xdr:cNvPr id="493" name="楕円 492"/>
        <xdr:cNvSpPr/>
      </xdr:nvSpPr>
      <xdr:spPr>
        <a:xfrm>
          <a:off x="869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167005</xdr:rowOff>
    </xdr:from>
    <xdr:ext cx="522605" cy="250825"/>
    <xdr:sp macro="" textlink="">
      <xdr:nvSpPr>
        <xdr:cNvPr id="494" name="テキスト ボックス 493"/>
        <xdr:cNvSpPr txBox="1"/>
      </xdr:nvSpPr>
      <xdr:spPr>
        <a:xfrm>
          <a:off x="8482965" y="167976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99695</xdr:rowOff>
    </xdr:from>
    <xdr:to>
      <xdr:col>41</xdr:col>
      <xdr:colOff>101600</xdr:colOff>
      <xdr:row>98</xdr:row>
      <xdr:rowOff>29845</xdr:rowOff>
    </xdr:to>
    <xdr:sp macro="" textlink="">
      <xdr:nvSpPr>
        <xdr:cNvPr id="495" name="楕円 494"/>
        <xdr:cNvSpPr/>
      </xdr:nvSpPr>
      <xdr:spPr>
        <a:xfrm>
          <a:off x="7810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20955</xdr:rowOff>
    </xdr:from>
    <xdr:ext cx="522605" cy="248285"/>
    <xdr:sp macro="" textlink="">
      <xdr:nvSpPr>
        <xdr:cNvPr id="496" name="テキスト ボックス 495"/>
        <xdr:cNvSpPr txBox="1"/>
      </xdr:nvSpPr>
      <xdr:spPr>
        <a:xfrm>
          <a:off x="7593965" y="168230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2540</xdr:rowOff>
    </xdr:from>
    <xdr:to>
      <xdr:col>36</xdr:col>
      <xdr:colOff>165100</xdr:colOff>
      <xdr:row>98</xdr:row>
      <xdr:rowOff>104140</xdr:rowOff>
    </xdr:to>
    <xdr:sp macro="" textlink="">
      <xdr:nvSpPr>
        <xdr:cNvPr id="497" name="楕円 496"/>
        <xdr:cNvSpPr/>
      </xdr:nvSpPr>
      <xdr:spPr>
        <a:xfrm>
          <a:off x="6921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95250</xdr:rowOff>
    </xdr:from>
    <xdr:ext cx="522605" cy="259080"/>
    <xdr:sp macro="" textlink="">
      <xdr:nvSpPr>
        <xdr:cNvPr id="498" name="テキスト ボックス 497"/>
        <xdr:cNvSpPr txBox="1"/>
      </xdr:nvSpPr>
      <xdr:spPr>
        <a:xfrm>
          <a:off x="6704965" y="16897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507" name="テキスト ボックス 506"/>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6855" cy="259080"/>
    <xdr:sp macro="" textlink="">
      <xdr:nvSpPr>
        <xdr:cNvPr id="510" name="テキスト ボックス 509"/>
        <xdr:cNvSpPr txBox="1"/>
      </xdr:nvSpPr>
      <xdr:spPr>
        <a:xfrm>
          <a:off x="12197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5295" cy="259080"/>
    <xdr:sp macro="" textlink="">
      <xdr:nvSpPr>
        <xdr:cNvPr id="512" name="テキスト ボックス 511"/>
        <xdr:cNvSpPr txBox="1"/>
      </xdr:nvSpPr>
      <xdr:spPr>
        <a:xfrm>
          <a:off x="11978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4" name="テキスト ボックス 51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0" name="テキスト ボックス 51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88265</xdr:rowOff>
    </xdr:from>
    <xdr:to>
      <xdr:col>85</xdr:col>
      <xdr:colOff>126365</xdr:colOff>
      <xdr:row>39</xdr:row>
      <xdr:rowOff>44450</xdr:rowOff>
    </xdr:to>
    <xdr:cxnSp macro="">
      <xdr:nvCxnSpPr>
        <xdr:cNvPr id="522" name="直線コネクタ 521"/>
        <xdr:cNvCxnSpPr/>
      </xdr:nvCxnSpPr>
      <xdr:spPr>
        <a:xfrm flipV="1">
          <a:off x="16317595" y="540321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34925</xdr:rowOff>
    </xdr:from>
    <xdr:ext cx="534670" cy="259080"/>
    <xdr:sp macro="" textlink="">
      <xdr:nvSpPr>
        <xdr:cNvPr id="525" name="災害復旧事業費最大値テキスト"/>
        <xdr:cNvSpPr txBox="1"/>
      </xdr:nvSpPr>
      <xdr:spPr>
        <a:xfrm>
          <a:off x="16370300" y="517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88265</xdr:rowOff>
    </xdr:from>
    <xdr:to>
      <xdr:col>86</xdr:col>
      <xdr:colOff>25400</xdr:colOff>
      <xdr:row>31</xdr:row>
      <xdr:rowOff>88265</xdr:rowOff>
    </xdr:to>
    <xdr:cxnSp macro="">
      <xdr:nvCxnSpPr>
        <xdr:cNvPr id="526" name="直線コネクタ 525"/>
        <xdr:cNvCxnSpPr/>
      </xdr:nvCxnSpPr>
      <xdr:spPr>
        <a:xfrm>
          <a:off x="16230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85090</xdr:rowOff>
    </xdr:from>
    <xdr:ext cx="469900" cy="259080"/>
    <xdr:sp macro="" textlink="">
      <xdr:nvSpPr>
        <xdr:cNvPr id="528" name="災害復旧事業費平均値テキスト"/>
        <xdr:cNvSpPr txBox="1"/>
      </xdr:nvSpPr>
      <xdr:spPr>
        <a:xfrm>
          <a:off x="16370300" y="6257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9" name="フローチャート: 判断 528"/>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134620</xdr:rowOff>
    </xdr:from>
    <xdr:to>
      <xdr:col>81</xdr:col>
      <xdr:colOff>101600</xdr:colOff>
      <xdr:row>37</xdr:row>
      <xdr:rowOff>64770</xdr:rowOff>
    </xdr:to>
    <xdr:sp macro="" textlink="">
      <xdr:nvSpPr>
        <xdr:cNvPr id="531" name="フローチャート: 判断 530"/>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81280</xdr:rowOff>
    </xdr:from>
    <xdr:ext cx="457835" cy="259080"/>
    <xdr:sp macro="" textlink="">
      <xdr:nvSpPr>
        <xdr:cNvPr id="532" name="テキスト ボックス 531"/>
        <xdr:cNvSpPr txBox="1"/>
      </xdr:nvSpPr>
      <xdr:spPr>
        <a:xfrm>
          <a:off x="15246350" y="608203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534" name="フローチャート: 判断 533"/>
        <xdr:cNvSpPr/>
      </xdr:nvSpPr>
      <xdr:spPr>
        <a:xfrm>
          <a:off x="14541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635</xdr:rowOff>
    </xdr:from>
    <xdr:ext cx="457835" cy="259080"/>
    <xdr:sp macro="" textlink="">
      <xdr:nvSpPr>
        <xdr:cNvPr id="535" name="テキスト ボックス 534"/>
        <xdr:cNvSpPr txBox="1"/>
      </xdr:nvSpPr>
      <xdr:spPr>
        <a:xfrm>
          <a:off x="14357350" y="600138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99695</xdr:rowOff>
    </xdr:from>
    <xdr:to>
      <xdr:col>72</xdr:col>
      <xdr:colOff>38100</xdr:colOff>
      <xdr:row>35</xdr:row>
      <xdr:rowOff>29845</xdr:rowOff>
    </xdr:to>
    <xdr:sp macro="" textlink="">
      <xdr:nvSpPr>
        <xdr:cNvPr id="537" name="フローチャート: 判断 536"/>
        <xdr:cNvSpPr/>
      </xdr:nvSpPr>
      <xdr:spPr>
        <a:xfrm>
          <a:off x="13652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33</xdr:row>
      <xdr:rowOff>46355</xdr:rowOff>
    </xdr:from>
    <xdr:ext cx="457835" cy="259080"/>
    <xdr:sp macro="" textlink="">
      <xdr:nvSpPr>
        <xdr:cNvPr id="538" name="テキスト ボックス 537"/>
        <xdr:cNvSpPr txBox="1"/>
      </xdr:nvSpPr>
      <xdr:spPr>
        <a:xfrm>
          <a:off x="13468350" y="57042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57785</xdr:rowOff>
    </xdr:from>
    <xdr:to>
      <xdr:col>67</xdr:col>
      <xdr:colOff>101600</xdr:colOff>
      <xdr:row>36</xdr:row>
      <xdr:rowOff>159385</xdr:rowOff>
    </xdr:to>
    <xdr:sp macro="" textlink="">
      <xdr:nvSpPr>
        <xdr:cNvPr id="539" name="フローチャート: 判断 538"/>
        <xdr:cNvSpPr/>
      </xdr:nvSpPr>
      <xdr:spPr>
        <a:xfrm>
          <a:off x="12763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4445</xdr:rowOff>
    </xdr:from>
    <xdr:ext cx="457835" cy="259080"/>
    <xdr:sp macro="" textlink="">
      <xdr:nvSpPr>
        <xdr:cNvPr id="540" name="テキスト ボックス 539"/>
        <xdr:cNvSpPr txBox="1"/>
      </xdr:nvSpPr>
      <xdr:spPr>
        <a:xfrm>
          <a:off x="12579350" y="60051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7"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37490" cy="251460"/>
    <xdr:sp macro="" textlink="">
      <xdr:nvSpPr>
        <xdr:cNvPr id="549" name="テキスト ボックス 548"/>
        <xdr:cNvSpPr txBox="1"/>
      </xdr:nvSpPr>
      <xdr:spPr>
        <a:xfrm>
          <a:off x="15356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37490" cy="251460"/>
    <xdr:sp macro="" textlink="">
      <xdr:nvSpPr>
        <xdr:cNvPr id="551" name="テキスト ボックス 550"/>
        <xdr:cNvSpPr txBox="1"/>
      </xdr:nvSpPr>
      <xdr:spPr>
        <a:xfrm>
          <a:off x="14467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37490" cy="251460"/>
    <xdr:sp macro="" textlink="">
      <xdr:nvSpPr>
        <xdr:cNvPr id="553" name="テキスト ボックス 552"/>
        <xdr:cNvSpPr txBox="1"/>
      </xdr:nvSpPr>
      <xdr:spPr>
        <a:xfrm>
          <a:off x="1357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37490" cy="251460"/>
    <xdr:sp macro="" textlink="">
      <xdr:nvSpPr>
        <xdr:cNvPr id="555" name="テキスト ボックス 554"/>
        <xdr:cNvSpPr txBox="1"/>
      </xdr:nvSpPr>
      <xdr:spPr>
        <a:xfrm>
          <a:off x="1268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64" name="テキスト ボックス 563"/>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855" cy="248920"/>
    <xdr:sp macro="" textlink="">
      <xdr:nvSpPr>
        <xdr:cNvPr id="567" name="テキスト ボックス 566"/>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855" cy="248920"/>
    <xdr:sp macro="" textlink="">
      <xdr:nvSpPr>
        <xdr:cNvPr id="569" name="テキスト ボックス 568"/>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7490" cy="259080"/>
    <xdr:sp macro="" textlink="">
      <xdr:nvSpPr>
        <xdr:cNvPr id="581" name="テキスト ボックス 580"/>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7490" cy="259080"/>
    <xdr:sp macro="" textlink="">
      <xdr:nvSpPr>
        <xdr:cNvPr id="584" name="テキスト ボックス 583"/>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7490" cy="259080"/>
    <xdr:sp macro="" textlink="">
      <xdr:nvSpPr>
        <xdr:cNvPr id="587" name="テキスト ボックス 586"/>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7490" cy="259080"/>
    <xdr:sp macro="" textlink="">
      <xdr:nvSpPr>
        <xdr:cNvPr id="589" name="テキスト ボックス 588"/>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7490" cy="259080"/>
    <xdr:sp macro="" textlink="">
      <xdr:nvSpPr>
        <xdr:cNvPr id="598" name="テキスト ボックス 597"/>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7490" cy="259080"/>
    <xdr:sp macro="" textlink="">
      <xdr:nvSpPr>
        <xdr:cNvPr id="600" name="テキスト ボックス 599"/>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7490" cy="259080"/>
    <xdr:sp macro="" textlink="">
      <xdr:nvSpPr>
        <xdr:cNvPr id="602" name="テキスト ボックス 601"/>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7490" cy="259080"/>
    <xdr:sp macro="" textlink="">
      <xdr:nvSpPr>
        <xdr:cNvPr id="604" name="テキスト ボックス 603"/>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3" name="テキスト ボックス 612"/>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48920"/>
    <xdr:sp macro="" textlink="">
      <xdr:nvSpPr>
        <xdr:cNvPr id="615" name="テキスト ボックス 614"/>
        <xdr:cNvSpPr txBox="1"/>
      </xdr:nvSpPr>
      <xdr:spPr>
        <a:xfrm>
          <a:off x="11914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7" name="テキスト ボックス 61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7" name="テキスト ボックス 626"/>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19050</xdr:rowOff>
    </xdr:from>
    <xdr:to>
      <xdr:col>85</xdr:col>
      <xdr:colOff>126365</xdr:colOff>
      <xdr:row>79</xdr:row>
      <xdr:rowOff>104140</xdr:rowOff>
    </xdr:to>
    <xdr:cxnSp macro="">
      <xdr:nvCxnSpPr>
        <xdr:cNvPr id="629" name="直線コネクタ 628"/>
        <xdr:cNvCxnSpPr/>
      </xdr:nvCxnSpPr>
      <xdr:spPr>
        <a:xfrm flipV="1">
          <a:off x="16317595" y="1219200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107950</xdr:rowOff>
    </xdr:from>
    <xdr:ext cx="534670" cy="259080"/>
    <xdr:sp macro="" textlink="">
      <xdr:nvSpPr>
        <xdr:cNvPr id="630" name="公債費最小値テキスト"/>
        <xdr:cNvSpPr txBox="1"/>
      </xdr:nvSpPr>
      <xdr:spPr>
        <a:xfrm>
          <a:off x="16370300" y="13652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18,432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104140</xdr:rowOff>
    </xdr:from>
    <xdr:to>
      <xdr:col>86</xdr:col>
      <xdr:colOff>25400</xdr:colOff>
      <xdr:row>79</xdr:row>
      <xdr:rowOff>104140</xdr:rowOff>
    </xdr:to>
    <xdr:cxnSp macro="">
      <xdr:nvCxnSpPr>
        <xdr:cNvPr id="631" name="直線コネクタ 630"/>
        <xdr:cNvCxnSpPr/>
      </xdr:nvCxnSpPr>
      <xdr:spPr>
        <a:xfrm>
          <a:off x="16230600" y="1364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137160</xdr:rowOff>
    </xdr:from>
    <xdr:ext cx="534670" cy="259080"/>
    <xdr:sp macro="" textlink="">
      <xdr:nvSpPr>
        <xdr:cNvPr id="632" name="公債費最大値テキスト"/>
        <xdr:cNvSpPr txBox="1"/>
      </xdr:nvSpPr>
      <xdr:spPr>
        <a:xfrm>
          <a:off x="16370300" y="1196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56,660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19050</xdr:rowOff>
    </xdr:from>
    <xdr:to>
      <xdr:col>86</xdr:col>
      <xdr:colOff>25400</xdr:colOff>
      <xdr:row>71</xdr:row>
      <xdr:rowOff>19050</xdr:rowOff>
    </xdr:to>
    <xdr:cxnSp macro="">
      <xdr:nvCxnSpPr>
        <xdr:cNvPr id="633" name="直線コネクタ 632"/>
        <xdr:cNvCxnSpPr/>
      </xdr:nvCxnSpPr>
      <xdr:spPr>
        <a:xfrm>
          <a:off x="16230600" y="1219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5080</xdr:rowOff>
    </xdr:from>
    <xdr:to>
      <xdr:col>85</xdr:col>
      <xdr:colOff>127000</xdr:colOff>
      <xdr:row>79</xdr:row>
      <xdr:rowOff>104140</xdr:rowOff>
    </xdr:to>
    <xdr:cxnSp macro="">
      <xdr:nvCxnSpPr>
        <xdr:cNvPr id="634" name="直線コネクタ 633"/>
        <xdr:cNvCxnSpPr/>
      </xdr:nvCxnSpPr>
      <xdr:spPr>
        <a:xfrm>
          <a:off x="15481300" y="1354963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8255</xdr:rowOff>
    </xdr:from>
    <xdr:ext cx="534670" cy="249555"/>
    <xdr:sp macro="" textlink="">
      <xdr:nvSpPr>
        <xdr:cNvPr id="635" name="公債費平均値テキスト"/>
        <xdr:cNvSpPr txBox="1"/>
      </xdr:nvSpPr>
      <xdr:spPr>
        <a:xfrm>
          <a:off x="16370300" y="125241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156845</xdr:rowOff>
    </xdr:from>
    <xdr:to>
      <xdr:col>85</xdr:col>
      <xdr:colOff>177800</xdr:colOff>
      <xdr:row>74</xdr:row>
      <xdr:rowOff>86995</xdr:rowOff>
    </xdr:to>
    <xdr:sp macro="" textlink="">
      <xdr:nvSpPr>
        <xdr:cNvPr id="636" name="フローチャート: 判断 635"/>
        <xdr:cNvSpPr/>
      </xdr:nvSpPr>
      <xdr:spPr>
        <a:xfrm>
          <a:off x="16268700" y="126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109220</xdr:rowOff>
    </xdr:from>
    <xdr:to>
      <xdr:col>81</xdr:col>
      <xdr:colOff>50800</xdr:colOff>
      <xdr:row>79</xdr:row>
      <xdr:rowOff>5080</xdr:rowOff>
    </xdr:to>
    <xdr:cxnSp macro="">
      <xdr:nvCxnSpPr>
        <xdr:cNvPr id="637" name="直線コネクタ 636"/>
        <xdr:cNvCxnSpPr/>
      </xdr:nvCxnSpPr>
      <xdr:spPr>
        <a:xfrm>
          <a:off x="14592300" y="1331087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115570</xdr:rowOff>
    </xdr:from>
    <xdr:ext cx="522605" cy="259080"/>
    <xdr:sp macro="" textlink="">
      <xdr:nvSpPr>
        <xdr:cNvPr id="639" name="テキスト ボックス 638"/>
        <xdr:cNvSpPr txBox="1"/>
      </xdr:nvSpPr>
      <xdr:spPr>
        <a:xfrm>
          <a:off x="15213965" y="124599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95250</xdr:rowOff>
    </xdr:from>
    <xdr:to>
      <xdr:col>76</xdr:col>
      <xdr:colOff>114300</xdr:colOff>
      <xdr:row>77</xdr:row>
      <xdr:rowOff>109220</xdr:rowOff>
    </xdr:to>
    <xdr:cxnSp macro="">
      <xdr:nvCxnSpPr>
        <xdr:cNvPr id="640" name="直線コネクタ 639"/>
        <xdr:cNvCxnSpPr/>
      </xdr:nvCxnSpPr>
      <xdr:spPr>
        <a:xfrm>
          <a:off x="13703300" y="13296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139065</xdr:rowOff>
    </xdr:from>
    <xdr:to>
      <xdr:col>76</xdr:col>
      <xdr:colOff>165100</xdr:colOff>
      <xdr:row>74</xdr:row>
      <xdr:rowOff>69215</xdr:rowOff>
    </xdr:to>
    <xdr:sp macro="" textlink="">
      <xdr:nvSpPr>
        <xdr:cNvPr id="641" name="フローチャート: 判断 640"/>
        <xdr:cNvSpPr/>
      </xdr:nvSpPr>
      <xdr:spPr>
        <a:xfrm>
          <a:off x="14541500"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86360</xdr:rowOff>
    </xdr:from>
    <xdr:ext cx="522605" cy="251460"/>
    <xdr:sp macro="" textlink="">
      <xdr:nvSpPr>
        <xdr:cNvPr id="642" name="テキスト ボックス 641"/>
        <xdr:cNvSpPr txBox="1"/>
      </xdr:nvSpPr>
      <xdr:spPr>
        <a:xfrm>
          <a:off x="14324965" y="124307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95250</xdr:rowOff>
    </xdr:from>
    <xdr:to>
      <xdr:col>71</xdr:col>
      <xdr:colOff>177800</xdr:colOff>
      <xdr:row>78</xdr:row>
      <xdr:rowOff>132080</xdr:rowOff>
    </xdr:to>
    <xdr:cxnSp macro="">
      <xdr:nvCxnSpPr>
        <xdr:cNvPr id="643" name="直線コネクタ 642"/>
        <xdr:cNvCxnSpPr/>
      </xdr:nvCxnSpPr>
      <xdr:spPr>
        <a:xfrm flipV="1">
          <a:off x="12814300" y="13296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113665</xdr:rowOff>
    </xdr:from>
    <xdr:to>
      <xdr:col>72</xdr:col>
      <xdr:colOff>38100</xdr:colOff>
      <xdr:row>74</xdr:row>
      <xdr:rowOff>43815</xdr:rowOff>
    </xdr:to>
    <xdr:sp macro="" textlink="">
      <xdr:nvSpPr>
        <xdr:cNvPr id="644" name="フローチャート: 判断 643"/>
        <xdr:cNvSpPr/>
      </xdr:nvSpPr>
      <xdr:spPr>
        <a:xfrm>
          <a:off x="1365250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60325</xdr:rowOff>
    </xdr:from>
    <xdr:ext cx="522605" cy="259080"/>
    <xdr:sp macro="" textlink="">
      <xdr:nvSpPr>
        <xdr:cNvPr id="645" name="テキスト ボックス 644"/>
        <xdr:cNvSpPr txBox="1"/>
      </xdr:nvSpPr>
      <xdr:spPr>
        <a:xfrm>
          <a:off x="13435965" y="12404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72</xdr:row>
      <xdr:rowOff>114935</xdr:rowOff>
    </xdr:from>
    <xdr:to>
      <xdr:col>67</xdr:col>
      <xdr:colOff>101600</xdr:colOff>
      <xdr:row>73</xdr:row>
      <xdr:rowOff>45085</xdr:rowOff>
    </xdr:to>
    <xdr:sp macro="" textlink="">
      <xdr:nvSpPr>
        <xdr:cNvPr id="646" name="フローチャート: 判断 645"/>
        <xdr:cNvSpPr/>
      </xdr:nvSpPr>
      <xdr:spPr>
        <a:xfrm>
          <a:off x="12763500" y="1245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61595</xdr:rowOff>
    </xdr:from>
    <xdr:ext cx="522605" cy="259080"/>
    <xdr:sp macro="" textlink="">
      <xdr:nvSpPr>
        <xdr:cNvPr id="647" name="テキスト ボックス 646"/>
        <xdr:cNvSpPr txBox="1"/>
      </xdr:nvSpPr>
      <xdr:spPr>
        <a:xfrm>
          <a:off x="12546965" y="122345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53340</xdr:rowOff>
    </xdr:from>
    <xdr:to>
      <xdr:col>85</xdr:col>
      <xdr:colOff>177800</xdr:colOff>
      <xdr:row>79</xdr:row>
      <xdr:rowOff>154940</xdr:rowOff>
    </xdr:to>
    <xdr:sp macro="" textlink="">
      <xdr:nvSpPr>
        <xdr:cNvPr id="653" name="楕円 652"/>
        <xdr:cNvSpPr/>
      </xdr:nvSpPr>
      <xdr:spPr>
        <a:xfrm>
          <a:off x="162687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139700</xdr:rowOff>
    </xdr:from>
    <xdr:ext cx="534670" cy="259080"/>
    <xdr:sp macro="" textlink="">
      <xdr:nvSpPr>
        <xdr:cNvPr id="654" name="公債費該当値テキスト"/>
        <xdr:cNvSpPr txBox="1"/>
      </xdr:nvSpPr>
      <xdr:spPr>
        <a:xfrm>
          <a:off x="16370300" y="1351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125730</xdr:rowOff>
    </xdr:from>
    <xdr:to>
      <xdr:col>81</xdr:col>
      <xdr:colOff>101600</xdr:colOff>
      <xdr:row>79</xdr:row>
      <xdr:rowOff>55880</xdr:rowOff>
    </xdr:to>
    <xdr:sp macro="" textlink="">
      <xdr:nvSpPr>
        <xdr:cNvPr id="655" name="楕円 654"/>
        <xdr:cNvSpPr/>
      </xdr:nvSpPr>
      <xdr:spPr>
        <a:xfrm>
          <a:off x="1543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46990</xdr:rowOff>
    </xdr:from>
    <xdr:ext cx="522605" cy="259080"/>
    <xdr:sp macro="" textlink="">
      <xdr:nvSpPr>
        <xdr:cNvPr id="656" name="テキスト ボックス 655"/>
        <xdr:cNvSpPr txBox="1"/>
      </xdr:nvSpPr>
      <xdr:spPr>
        <a:xfrm>
          <a:off x="15213965" y="135915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57785</xdr:rowOff>
    </xdr:from>
    <xdr:to>
      <xdr:col>76</xdr:col>
      <xdr:colOff>165100</xdr:colOff>
      <xdr:row>77</xdr:row>
      <xdr:rowOff>159385</xdr:rowOff>
    </xdr:to>
    <xdr:sp macro="" textlink="">
      <xdr:nvSpPr>
        <xdr:cNvPr id="657" name="楕円 656"/>
        <xdr:cNvSpPr/>
      </xdr:nvSpPr>
      <xdr:spPr>
        <a:xfrm>
          <a:off x="14541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150495</xdr:rowOff>
    </xdr:from>
    <xdr:ext cx="522605" cy="259080"/>
    <xdr:sp macro="" textlink="">
      <xdr:nvSpPr>
        <xdr:cNvPr id="658" name="テキスト ボックス 657"/>
        <xdr:cNvSpPr txBox="1"/>
      </xdr:nvSpPr>
      <xdr:spPr>
        <a:xfrm>
          <a:off x="14324965" y="133521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44450</xdr:rowOff>
    </xdr:from>
    <xdr:to>
      <xdr:col>72</xdr:col>
      <xdr:colOff>38100</xdr:colOff>
      <xdr:row>77</xdr:row>
      <xdr:rowOff>146050</xdr:rowOff>
    </xdr:to>
    <xdr:sp macro="" textlink="">
      <xdr:nvSpPr>
        <xdr:cNvPr id="659" name="楕円 658"/>
        <xdr:cNvSpPr/>
      </xdr:nvSpPr>
      <xdr:spPr>
        <a:xfrm>
          <a:off x="1365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137160</xdr:rowOff>
    </xdr:from>
    <xdr:ext cx="522605" cy="259080"/>
    <xdr:sp macro="" textlink="">
      <xdr:nvSpPr>
        <xdr:cNvPr id="660" name="テキスト ボックス 659"/>
        <xdr:cNvSpPr txBox="1"/>
      </xdr:nvSpPr>
      <xdr:spPr>
        <a:xfrm>
          <a:off x="13435965" y="13338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80645</xdr:rowOff>
    </xdr:from>
    <xdr:to>
      <xdr:col>67</xdr:col>
      <xdr:colOff>101600</xdr:colOff>
      <xdr:row>79</xdr:row>
      <xdr:rowOff>10795</xdr:rowOff>
    </xdr:to>
    <xdr:sp macro="" textlink="">
      <xdr:nvSpPr>
        <xdr:cNvPr id="661" name="楕円 660"/>
        <xdr:cNvSpPr/>
      </xdr:nvSpPr>
      <xdr:spPr>
        <a:xfrm>
          <a:off x="12763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1905</xdr:rowOff>
    </xdr:from>
    <xdr:ext cx="522605" cy="259080"/>
    <xdr:sp macro="" textlink="">
      <xdr:nvSpPr>
        <xdr:cNvPr id="662" name="テキスト ボックス 661"/>
        <xdr:cNvSpPr txBox="1"/>
      </xdr:nvSpPr>
      <xdr:spPr>
        <a:xfrm>
          <a:off x="12546965" y="135464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71" name="テキスト ボックス 670"/>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855" cy="259080"/>
    <xdr:sp macro="" textlink="">
      <xdr:nvSpPr>
        <xdr:cNvPr id="674" name="テキスト ボックス 673"/>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8" name="テキスト ボックス 677"/>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2" name="テキスト ボックス 681"/>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84" name="テキスト ボックス 683"/>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53340</xdr:rowOff>
    </xdr:from>
    <xdr:to>
      <xdr:col>85</xdr:col>
      <xdr:colOff>126365</xdr:colOff>
      <xdr:row>99</xdr:row>
      <xdr:rowOff>40640</xdr:rowOff>
    </xdr:to>
    <xdr:cxnSp macro="">
      <xdr:nvCxnSpPr>
        <xdr:cNvPr id="686" name="直線コネクタ 685"/>
        <xdr:cNvCxnSpPr/>
      </xdr:nvCxnSpPr>
      <xdr:spPr>
        <a:xfrm flipV="1">
          <a:off x="16317595" y="1582674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48285"/>
    <xdr:sp macro="" textlink="">
      <xdr:nvSpPr>
        <xdr:cNvPr id="687" name="積立金最小値テキスト"/>
        <xdr:cNvSpPr txBox="1"/>
      </xdr:nvSpPr>
      <xdr:spPr>
        <a:xfrm>
          <a:off x="16370300" y="17017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8" name="直線コネクタ 687"/>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0</xdr:rowOff>
    </xdr:from>
    <xdr:ext cx="534670" cy="259080"/>
    <xdr:sp macro="" textlink="">
      <xdr:nvSpPr>
        <xdr:cNvPr id="689" name="積立金最大値テキスト"/>
        <xdr:cNvSpPr txBox="1"/>
      </xdr:nvSpPr>
      <xdr:spPr>
        <a:xfrm>
          <a:off x="16370300" y="1560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53340</xdr:rowOff>
    </xdr:from>
    <xdr:to>
      <xdr:col>86</xdr:col>
      <xdr:colOff>25400</xdr:colOff>
      <xdr:row>92</xdr:row>
      <xdr:rowOff>53340</xdr:rowOff>
    </xdr:to>
    <xdr:cxnSp macro="">
      <xdr:nvCxnSpPr>
        <xdr:cNvPr id="690" name="直線コネクタ 689"/>
        <xdr:cNvCxnSpPr/>
      </xdr:nvCxnSpPr>
      <xdr:spPr>
        <a:xfrm>
          <a:off x="16230600" y="1582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114935</xdr:rowOff>
    </xdr:from>
    <xdr:to>
      <xdr:col>85</xdr:col>
      <xdr:colOff>127000</xdr:colOff>
      <xdr:row>94</xdr:row>
      <xdr:rowOff>90805</xdr:rowOff>
    </xdr:to>
    <xdr:cxnSp macro="">
      <xdr:nvCxnSpPr>
        <xdr:cNvPr id="691" name="直線コネクタ 690"/>
        <xdr:cNvCxnSpPr/>
      </xdr:nvCxnSpPr>
      <xdr:spPr>
        <a:xfrm>
          <a:off x="15481300" y="16059785"/>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114935</xdr:rowOff>
    </xdr:from>
    <xdr:ext cx="469900" cy="259080"/>
    <xdr:sp macro="" textlink="">
      <xdr:nvSpPr>
        <xdr:cNvPr id="692" name="積立金平均値テキスト"/>
        <xdr:cNvSpPr txBox="1"/>
      </xdr:nvSpPr>
      <xdr:spPr>
        <a:xfrm>
          <a:off x="16370300" y="16574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136525</xdr:rowOff>
    </xdr:from>
    <xdr:to>
      <xdr:col>85</xdr:col>
      <xdr:colOff>177800</xdr:colOff>
      <xdr:row>97</xdr:row>
      <xdr:rowOff>66675</xdr:rowOff>
    </xdr:to>
    <xdr:sp macro="" textlink="">
      <xdr:nvSpPr>
        <xdr:cNvPr id="693" name="フローチャート: 判断 692"/>
        <xdr:cNvSpPr/>
      </xdr:nvSpPr>
      <xdr:spPr>
        <a:xfrm>
          <a:off x="162687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87630</xdr:rowOff>
    </xdr:from>
    <xdr:to>
      <xdr:col>81</xdr:col>
      <xdr:colOff>50800</xdr:colOff>
      <xdr:row>93</xdr:row>
      <xdr:rowOff>114935</xdr:rowOff>
    </xdr:to>
    <xdr:cxnSp macro="">
      <xdr:nvCxnSpPr>
        <xdr:cNvPr id="694" name="直線コネクタ 693"/>
        <xdr:cNvCxnSpPr/>
      </xdr:nvCxnSpPr>
      <xdr:spPr>
        <a:xfrm>
          <a:off x="14592300" y="15518130"/>
          <a:ext cx="8890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76200</xdr:rowOff>
    </xdr:from>
    <xdr:to>
      <xdr:col>81</xdr:col>
      <xdr:colOff>101600</xdr:colOff>
      <xdr:row>97</xdr:row>
      <xdr:rowOff>6350</xdr:rowOff>
    </xdr:to>
    <xdr:sp macro="" textlink="">
      <xdr:nvSpPr>
        <xdr:cNvPr id="695" name="フローチャート: 判断 694"/>
        <xdr:cNvSpPr/>
      </xdr:nvSpPr>
      <xdr:spPr>
        <a:xfrm>
          <a:off x="15430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22605" cy="248920"/>
    <xdr:sp macro="" textlink="">
      <xdr:nvSpPr>
        <xdr:cNvPr id="696" name="テキスト ボックス 695"/>
        <xdr:cNvSpPr txBox="1"/>
      </xdr:nvSpPr>
      <xdr:spPr>
        <a:xfrm>
          <a:off x="15213965" y="1662811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87630</xdr:rowOff>
    </xdr:from>
    <xdr:to>
      <xdr:col>76</xdr:col>
      <xdr:colOff>114300</xdr:colOff>
      <xdr:row>92</xdr:row>
      <xdr:rowOff>127635</xdr:rowOff>
    </xdr:to>
    <xdr:cxnSp macro="">
      <xdr:nvCxnSpPr>
        <xdr:cNvPr id="697" name="直線コネクタ 696"/>
        <xdr:cNvCxnSpPr/>
      </xdr:nvCxnSpPr>
      <xdr:spPr>
        <a:xfrm flipV="1">
          <a:off x="13703300" y="15518130"/>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15240</xdr:rowOff>
    </xdr:from>
    <xdr:to>
      <xdr:col>76</xdr:col>
      <xdr:colOff>165100</xdr:colOff>
      <xdr:row>96</xdr:row>
      <xdr:rowOff>116840</xdr:rowOff>
    </xdr:to>
    <xdr:sp macro="" textlink="">
      <xdr:nvSpPr>
        <xdr:cNvPr id="698" name="フローチャート: 判断 697"/>
        <xdr:cNvSpPr/>
      </xdr:nvSpPr>
      <xdr:spPr>
        <a:xfrm>
          <a:off x="14541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107950</xdr:rowOff>
    </xdr:from>
    <xdr:ext cx="522605" cy="259080"/>
    <xdr:sp macro="" textlink="">
      <xdr:nvSpPr>
        <xdr:cNvPr id="699" name="テキスト ボックス 698"/>
        <xdr:cNvSpPr txBox="1"/>
      </xdr:nvSpPr>
      <xdr:spPr>
        <a:xfrm>
          <a:off x="14324965" y="165671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127635</xdr:rowOff>
    </xdr:from>
    <xdr:to>
      <xdr:col>71</xdr:col>
      <xdr:colOff>177800</xdr:colOff>
      <xdr:row>92</xdr:row>
      <xdr:rowOff>163195</xdr:rowOff>
    </xdr:to>
    <xdr:cxnSp macro="">
      <xdr:nvCxnSpPr>
        <xdr:cNvPr id="700" name="直線コネクタ 699"/>
        <xdr:cNvCxnSpPr/>
      </xdr:nvCxnSpPr>
      <xdr:spPr>
        <a:xfrm flipV="1">
          <a:off x="12814300" y="159010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36830</xdr:rowOff>
    </xdr:from>
    <xdr:to>
      <xdr:col>72</xdr:col>
      <xdr:colOff>38100</xdr:colOff>
      <xdr:row>95</xdr:row>
      <xdr:rowOff>138430</xdr:rowOff>
    </xdr:to>
    <xdr:sp macro="" textlink="">
      <xdr:nvSpPr>
        <xdr:cNvPr id="701" name="フローチャート: 判断 700"/>
        <xdr:cNvSpPr/>
      </xdr:nvSpPr>
      <xdr:spPr>
        <a:xfrm>
          <a:off x="136525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129540</xdr:rowOff>
    </xdr:from>
    <xdr:ext cx="522605" cy="259080"/>
    <xdr:sp macro="" textlink="">
      <xdr:nvSpPr>
        <xdr:cNvPr id="702" name="テキスト ボックス 701"/>
        <xdr:cNvSpPr txBox="1"/>
      </xdr:nvSpPr>
      <xdr:spPr>
        <a:xfrm>
          <a:off x="13435965" y="164172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132080</xdr:rowOff>
    </xdr:from>
    <xdr:to>
      <xdr:col>67</xdr:col>
      <xdr:colOff>101600</xdr:colOff>
      <xdr:row>95</xdr:row>
      <xdr:rowOff>61595</xdr:rowOff>
    </xdr:to>
    <xdr:sp macro="" textlink="">
      <xdr:nvSpPr>
        <xdr:cNvPr id="703" name="フローチャート: 判断 702"/>
        <xdr:cNvSpPr/>
      </xdr:nvSpPr>
      <xdr:spPr>
        <a:xfrm>
          <a:off x="1276350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52705</xdr:rowOff>
    </xdr:from>
    <xdr:ext cx="522605" cy="250825"/>
    <xdr:sp macro="" textlink="">
      <xdr:nvSpPr>
        <xdr:cNvPr id="704" name="テキスト ボックス 703"/>
        <xdr:cNvSpPr txBox="1"/>
      </xdr:nvSpPr>
      <xdr:spPr>
        <a:xfrm>
          <a:off x="12546965" y="163404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40640</xdr:rowOff>
    </xdr:from>
    <xdr:to>
      <xdr:col>85</xdr:col>
      <xdr:colOff>177800</xdr:colOff>
      <xdr:row>94</xdr:row>
      <xdr:rowOff>141605</xdr:rowOff>
    </xdr:to>
    <xdr:sp macro="" textlink="">
      <xdr:nvSpPr>
        <xdr:cNvPr id="710" name="楕円 709"/>
        <xdr:cNvSpPr/>
      </xdr:nvSpPr>
      <xdr:spPr>
        <a:xfrm>
          <a:off x="162687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63500</xdr:rowOff>
    </xdr:from>
    <xdr:ext cx="534670" cy="251460"/>
    <xdr:sp macro="" textlink="">
      <xdr:nvSpPr>
        <xdr:cNvPr id="711" name="積立金該当値テキスト"/>
        <xdr:cNvSpPr txBox="1"/>
      </xdr:nvSpPr>
      <xdr:spPr>
        <a:xfrm>
          <a:off x="16370300" y="16008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64135</xdr:rowOff>
    </xdr:from>
    <xdr:to>
      <xdr:col>81</xdr:col>
      <xdr:colOff>101600</xdr:colOff>
      <xdr:row>93</xdr:row>
      <xdr:rowOff>166370</xdr:rowOff>
    </xdr:to>
    <xdr:sp macro="" textlink="">
      <xdr:nvSpPr>
        <xdr:cNvPr id="712" name="楕円 711"/>
        <xdr:cNvSpPr/>
      </xdr:nvSpPr>
      <xdr:spPr>
        <a:xfrm>
          <a:off x="1543050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10795</xdr:rowOff>
    </xdr:from>
    <xdr:ext cx="522605" cy="258445"/>
    <xdr:sp macro="" textlink="">
      <xdr:nvSpPr>
        <xdr:cNvPr id="713" name="テキスト ボックス 712"/>
        <xdr:cNvSpPr txBox="1"/>
      </xdr:nvSpPr>
      <xdr:spPr>
        <a:xfrm>
          <a:off x="15213965" y="157841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36830</xdr:rowOff>
    </xdr:from>
    <xdr:to>
      <xdr:col>76</xdr:col>
      <xdr:colOff>165100</xdr:colOff>
      <xdr:row>90</xdr:row>
      <xdr:rowOff>138430</xdr:rowOff>
    </xdr:to>
    <xdr:sp macro="" textlink="">
      <xdr:nvSpPr>
        <xdr:cNvPr id="714" name="楕円 713"/>
        <xdr:cNvSpPr/>
      </xdr:nvSpPr>
      <xdr:spPr>
        <a:xfrm>
          <a:off x="145415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88</xdr:row>
      <xdr:rowOff>154940</xdr:rowOff>
    </xdr:from>
    <xdr:ext cx="522605" cy="251460"/>
    <xdr:sp macro="" textlink="">
      <xdr:nvSpPr>
        <xdr:cNvPr id="715" name="テキスト ボックス 714"/>
        <xdr:cNvSpPr txBox="1"/>
      </xdr:nvSpPr>
      <xdr:spPr>
        <a:xfrm>
          <a:off x="14324965" y="152425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76835</xdr:rowOff>
    </xdr:from>
    <xdr:to>
      <xdr:col>72</xdr:col>
      <xdr:colOff>38100</xdr:colOff>
      <xdr:row>93</xdr:row>
      <xdr:rowOff>6985</xdr:rowOff>
    </xdr:to>
    <xdr:sp macro="" textlink="">
      <xdr:nvSpPr>
        <xdr:cNvPr id="716" name="楕円 715"/>
        <xdr:cNvSpPr/>
      </xdr:nvSpPr>
      <xdr:spPr>
        <a:xfrm>
          <a:off x="13652500" y="158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23495</xdr:rowOff>
    </xdr:from>
    <xdr:ext cx="522605" cy="259080"/>
    <xdr:sp macro="" textlink="">
      <xdr:nvSpPr>
        <xdr:cNvPr id="717" name="テキスト ボックス 716"/>
        <xdr:cNvSpPr txBox="1"/>
      </xdr:nvSpPr>
      <xdr:spPr>
        <a:xfrm>
          <a:off x="13435965" y="156254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112395</xdr:rowOff>
    </xdr:from>
    <xdr:to>
      <xdr:col>67</xdr:col>
      <xdr:colOff>101600</xdr:colOff>
      <xdr:row>93</xdr:row>
      <xdr:rowOff>42545</xdr:rowOff>
    </xdr:to>
    <xdr:sp macro="" textlink="">
      <xdr:nvSpPr>
        <xdr:cNvPr id="718" name="楕円 717"/>
        <xdr:cNvSpPr/>
      </xdr:nvSpPr>
      <xdr:spPr>
        <a:xfrm>
          <a:off x="127635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59055</xdr:rowOff>
    </xdr:from>
    <xdr:ext cx="522605" cy="259080"/>
    <xdr:sp macro="" textlink="">
      <xdr:nvSpPr>
        <xdr:cNvPr id="719" name="テキスト ボックス 718"/>
        <xdr:cNvSpPr txBox="1"/>
      </xdr:nvSpPr>
      <xdr:spPr>
        <a:xfrm>
          <a:off x="12546965" y="156610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8" name="テキスト ボックス 727"/>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855" cy="259080"/>
    <xdr:sp macro="" textlink="">
      <xdr:nvSpPr>
        <xdr:cNvPr id="731" name="テキスト ボックス 730"/>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5295" cy="259080"/>
    <xdr:sp macro="" textlink="">
      <xdr:nvSpPr>
        <xdr:cNvPr id="733" name="テキスト ボックス 732"/>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5295" cy="248920"/>
    <xdr:sp macro="" textlink="">
      <xdr:nvSpPr>
        <xdr:cNvPr id="735" name="テキスト ボックス 734"/>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5295" cy="259080"/>
    <xdr:sp macro="" textlink="">
      <xdr:nvSpPr>
        <xdr:cNvPr id="737" name="テキスト ボックス 736"/>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9" name="テキスト ボックス 73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1" name="テキスト ボックス 740"/>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52070</xdr:rowOff>
    </xdr:from>
    <xdr:to>
      <xdr:col>116</xdr:col>
      <xdr:colOff>62865</xdr:colOff>
      <xdr:row>39</xdr:row>
      <xdr:rowOff>44450</xdr:rowOff>
    </xdr:to>
    <xdr:cxnSp macro="">
      <xdr:nvCxnSpPr>
        <xdr:cNvPr id="743" name="直線コネクタ 742"/>
        <xdr:cNvCxnSpPr/>
      </xdr:nvCxnSpPr>
      <xdr:spPr>
        <a:xfrm flipV="1">
          <a:off x="22159595" y="5881370"/>
          <a:ext cx="1270" cy="849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170180</xdr:rowOff>
    </xdr:from>
    <xdr:ext cx="469900" cy="259080"/>
    <xdr:sp macro="" textlink="">
      <xdr:nvSpPr>
        <xdr:cNvPr id="746" name="投資及び出資金最大値テキスト"/>
        <xdr:cNvSpPr txBox="1"/>
      </xdr:nvSpPr>
      <xdr:spPr>
        <a:xfrm>
          <a:off x="22212300" y="56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52070</xdr:rowOff>
    </xdr:from>
    <xdr:to>
      <xdr:col>116</xdr:col>
      <xdr:colOff>152400</xdr:colOff>
      <xdr:row>34</xdr:row>
      <xdr:rowOff>52070</xdr:rowOff>
    </xdr:to>
    <xdr:cxnSp macro="">
      <xdr:nvCxnSpPr>
        <xdr:cNvPr id="747" name="直線コネクタ 746"/>
        <xdr:cNvCxnSpPr/>
      </xdr:nvCxnSpPr>
      <xdr:spPr>
        <a:xfrm>
          <a:off x="22072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135890</xdr:rowOff>
    </xdr:from>
    <xdr:to>
      <xdr:col>116</xdr:col>
      <xdr:colOff>63500</xdr:colOff>
      <xdr:row>37</xdr:row>
      <xdr:rowOff>159385</xdr:rowOff>
    </xdr:to>
    <xdr:cxnSp macro="">
      <xdr:nvCxnSpPr>
        <xdr:cNvPr id="748" name="直線コネクタ 747"/>
        <xdr:cNvCxnSpPr/>
      </xdr:nvCxnSpPr>
      <xdr:spPr>
        <a:xfrm flipV="1">
          <a:off x="21323300" y="64795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164465</xdr:rowOff>
    </xdr:from>
    <xdr:ext cx="469900" cy="259080"/>
    <xdr:sp macro="" textlink="">
      <xdr:nvSpPr>
        <xdr:cNvPr id="749" name="投資及び出資金平均値テキスト"/>
        <xdr:cNvSpPr txBox="1"/>
      </xdr:nvSpPr>
      <xdr:spPr>
        <a:xfrm>
          <a:off x="22212300" y="6508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14605</xdr:rowOff>
    </xdr:from>
    <xdr:to>
      <xdr:col>116</xdr:col>
      <xdr:colOff>114300</xdr:colOff>
      <xdr:row>38</xdr:row>
      <xdr:rowOff>116205</xdr:rowOff>
    </xdr:to>
    <xdr:sp macro="" textlink="">
      <xdr:nvSpPr>
        <xdr:cNvPr id="750" name="フローチャート: 判断 749"/>
        <xdr:cNvSpPr/>
      </xdr:nvSpPr>
      <xdr:spPr>
        <a:xfrm>
          <a:off x="221107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124460</xdr:rowOff>
    </xdr:from>
    <xdr:to>
      <xdr:col>111</xdr:col>
      <xdr:colOff>177800</xdr:colOff>
      <xdr:row>37</xdr:row>
      <xdr:rowOff>159385</xdr:rowOff>
    </xdr:to>
    <xdr:cxnSp macro="">
      <xdr:nvCxnSpPr>
        <xdr:cNvPr id="751" name="直線コネクタ 750"/>
        <xdr:cNvCxnSpPr/>
      </xdr:nvCxnSpPr>
      <xdr:spPr>
        <a:xfrm>
          <a:off x="20434300" y="5439410"/>
          <a:ext cx="889000" cy="1063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29845</xdr:rowOff>
    </xdr:from>
    <xdr:to>
      <xdr:col>112</xdr:col>
      <xdr:colOff>38100</xdr:colOff>
      <xdr:row>38</xdr:row>
      <xdr:rowOff>132080</xdr:rowOff>
    </xdr:to>
    <xdr:sp macro="" textlink="">
      <xdr:nvSpPr>
        <xdr:cNvPr id="752" name="フローチャート: 判断 751"/>
        <xdr:cNvSpPr/>
      </xdr:nvSpPr>
      <xdr:spPr>
        <a:xfrm>
          <a:off x="21272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122555</xdr:rowOff>
    </xdr:from>
    <xdr:ext cx="457835" cy="249555"/>
    <xdr:sp macro="" textlink="">
      <xdr:nvSpPr>
        <xdr:cNvPr id="753" name="テキスト ボックス 752"/>
        <xdr:cNvSpPr txBox="1"/>
      </xdr:nvSpPr>
      <xdr:spPr>
        <a:xfrm>
          <a:off x="21088350" y="663765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127000</xdr:rowOff>
    </xdr:from>
    <xdr:to>
      <xdr:col>107</xdr:col>
      <xdr:colOff>50800</xdr:colOff>
      <xdr:row>31</xdr:row>
      <xdr:rowOff>124460</xdr:rowOff>
    </xdr:to>
    <xdr:cxnSp macro="">
      <xdr:nvCxnSpPr>
        <xdr:cNvPr id="754" name="直線コネクタ 753"/>
        <xdr:cNvCxnSpPr/>
      </xdr:nvCxnSpPr>
      <xdr:spPr>
        <a:xfrm>
          <a:off x="19545300" y="52705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58420</xdr:rowOff>
    </xdr:from>
    <xdr:to>
      <xdr:col>107</xdr:col>
      <xdr:colOff>101600</xdr:colOff>
      <xdr:row>37</xdr:row>
      <xdr:rowOff>160020</xdr:rowOff>
    </xdr:to>
    <xdr:sp macro="" textlink="">
      <xdr:nvSpPr>
        <xdr:cNvPr id="755" name="フローチャート: 判断 754"/>
        <xdr:cNvSpPr/>
      </xdr:nvSpPr>
      <xdr:spPr>
        <a:xfrm>
          <a:off x="2038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151130</xdr:rowOff>
    </xdr:from>
    <xdr:ext cx="457835" cy="259080"/>
    <xdr:sp macro="" textlink="">
      <xdr:nvSpPr>
        <xdr:cNvPr id="756" name="テキスト ボックス 755"/>
        <xdr:cNvSpPr txBox="1"/>
      </xdr:nvSpPr>
      <xdr:spPr>
        <a:xfrm>
          <a:off x="20199350" y="64947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127000</xdr:rowOff>
    </xdr:from>
    <xdr:to>
      <xdr:col>102</xdr:col>
      <xdr:colOff>114300</xdr:colOff>
      <xdr:row>36</xdr:row>
      <xdr:rowOff>48895</xdr:rowOff>
    </xdr:to>
    <xdr:cxnSp macro="">
      <xdr:nvCxnSpPr>
        <xdr:cNvPr id="757" name="直線コネクタ 756"/>
        <xdr:cNvCxnSpPr/>
      </xdr:nvCxnSpPr>
      <xdr:spPr>
        <a:xfrm flipV="1">
          <a:off x="18656300" y="5270500"/>
          <a:ext cx="8890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153035</xdr:rowOff>
    </xdr:from>
    <xdr:to>
      <xdr:col>102</xdr:col>
      <xdr:colOff>165100</xdr:colOff>
      <xdr:row>37</xdr:row>
      <xdr:rowOff>83185</xdr:rowOff>
    </xdr:to>
    <xdr:sp macro="" textlink="">
      <xdr:nvSpPr>
        <xdr:cNvPr id="758" name="フローチャート: 判断 757"/>
        <xdr:cNvSpPr/>
      </xdr:nvSpPr>
      <xdr:spPr>
        <a:xfrm>
          <a:off x="19494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74930</xdr:rowOff>
    </xdr:from>
    <xdr:ext cx="457835" cy="251460"/>
    <xdr:sp macro="" textlink="">
      <xdr:nvSpPr>
        <xdr:cNvPr id="759" name="テキスト ボックス 758"/>
        <xdr:cNvSpPr txBox="1"/>
      </xdr:nvSpPr>
      <xdr:spPr>
        <a:xfrm>
          <a:off x="19310350" y="641858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52070</xdr:rowOff>
    </xdr:from>
    <xdr:to>
      <xdr:col>98</xdr:col>
      <xdr:colOff>38100</xdr:colOff>
      <xdr:row>37</xdr:row>
      <xdr:rowOff>153035</xdr:rowOff>
    </xdr:to>
    <xdr:sp macro="" textlink="">
      <xdr:nvSpPr>
        <xdr:cNvPr id="760" name="フローチャート: 判断 759"/>
        <xdr:cNvSpPr/>
      </xdr:nvSpPr>
      <xdr:spPr>
        <a:xfrm>
          <a:off x="18605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144145</xdr:rowOff>
    </xdr:from>
    <xdr:ext cx="457835" cy="250825"/>
    <xdr:sp macro="" textlink="">
      <xdr:nvSpPr>
        <xdr:cNvPr id="761" name="テキスト ボックス 760"/>
        <xdr:cNvSpPr txBox="1"/>
      </xdr:nvSpPr>
      <xdr:spPr>
        <a:xfrm>
          <a:off x="18421350" y="64877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85090</xdr:rowOff>
    </xdr:from>
    <xdr:to>
      <xdr:col>116</xdr:col>
      <xdr:colOff>114300</xdr:colOff>
      <xdr:row>38</xdr:row>
      <xdr:rowOff>15240</xdr:rowOff>
    </xdr:to>
    <xdr:sp macro="" textlink="">
      <xdr:nvSpPr>
        <xdr:cNvPr id="767" name="楕円 766"/>
        <xdr:cNvSpPr/>
      </xdr:nvSpPr>
      <xdr:spPr>
        <a:xfrm>
          <a:off x="22110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107950</xdr:rowOff>
    </xdr:from>
    <xdr:ext cx="469900" cy="259080"/>
    <xdr:sp macro="" textlink="">
      <xdr:nvSpPr>
        <xdr:cNvPr id="768" name="投資及び出資金該当値テキスト"/>
        <xdr:cNvSpPr txBox="1"/>
      </xdr:nvSpPr>
      <xdr:spPr>
        <a:xfrm>
          <a:off x="22212300" y="6280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109220</xdr:rowOff>
    </xdr:from>
    <xdr:to>
      <xdr:col>112</xdr:col>
      <xdr:colOff>38100</xdr:colOff>
      <xdr:row>38</xdr:row>
      <xdr:rowOff>38735</xdr:rowOff>
    </xdr:to>
    <xdr:sp macro="" textlink="">
      <xdr:nvSpPr>
        <xdr:cNvPr id="769" name="楕円 768"/>
        <xdr:cNvSpPr/>
      </xdr:nvSpPr>
      <xdr:spPr>
        <a:xfrm>
          <a:off x="21272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55245</xdr:rowOff>
    </xdr:from>
    <xdr:ext cx="457835" cy="248285"/>
    <xdr:sp macro="" textlink="">
      <xdr:nvSpPr>
        <xdr:cNvPr id="770" name="テキスト ボックス 769"/>
        <xdr:cNvSpPr txBox="1"/>
      </xdr:nvSpPr>
      <xdr:spPr>
        <a:xfrm>
          <a:off x="21088350" y="622744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73660</xdr:rowOff>
    </xdr:from>
    <xdr:to>
      <xdr:col>107</xdr:col>
      <xdr:colOff>101600</xdr:colOff>
      <xdr:row>32</xdr:row>
      <xdr:rowOff>3810</xdr:rowOff>
    </xdr:to>
    <xdr:sp macro="" textlink="">
      <xdr:nvSpPr>
        <xdr:cNvPr id="771" name="楕円 770"/>
        <xdr:cNvSpPr/>
      </xdr:nvSpPr>
      <xdr:spPr>
        <a:xfrm>
          <a:off x="20383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30</xdr:row>
      <xdr:rowOff>20320</xdr:rowOff>
    </xdr:from>
    <xdr:ext cx="522605" cy="248920"/>
    <xdr:sp macro="" textlink="">
      <xdr:nvSpPr>
        <xdr:cNvPr id="772" name="テキスト ボックス 771"/>
        <xdr:cNvSpPr txBox="1"/>
      </xdr:nvSpPr>
      <xdr:spPr>
        <a:xfrm>
          <a:off x="20166965" y="516382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76200</xdr:rowOff>
    </xdr:from>
    <xdr:to>
      <xdr:col>102</xdr:col>
      <xdr:colOff>165100</xdr:colOff>
      <xdr:row>31</xdr:row>
      <xdr:rowOff>6350</xdr:rowOff>
    </xdr:to>
    <xdr:sp macro="" textlink="">
      <xdr:nvSpPr>
        <xdr:cNvPr id="773" name="楕円 772"/>
        <xdr:cNvSpPr/>
      </xdr:nvSpPr>
      <xdr:spPr>
        <a:xfrm>
          <a:off x="19494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29</xdr:row>
      <xdr:rowOff>22860</xdr:rowOff>
    </xdr:from>
    <xdr:ext cx="522605" cy="259080"/>
    <xdr:sp macro="" textlink="">
      <xdr:nvSpPr>
        <xdr:cNvPr id="774" name="テキスト ボックス 773"/>
        <xdr:cNvSpPr txBox="1"/>
      </xdr:nvSpPr>
      <xdr:spPr>
        <a:xfrm>
          <a:off x="19277965" y="49949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169545</xdr:rowOff>
    </xdr:from>
    <xdr:to>
      <xdr:col>98</xdr:col>
      <xdr:colOff>38100</xdr:colOff>
      <xdr:row>36</xdr:row>
      <xdr:rowOff>99695</xdr:rowOff>
    </xdr:to>
    <xdr:sp macro="" textlink="">
      <xdr:nvSpPr>
        <xdr:cNvPr id="775" name="楕円 774"/>
        <xdr:cNvSpPr/>
      </xdr:nvSpPr>
      <xdr:spPr>
        <a:xfrm>
          <a:off x="18605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116205</xdr:rowOff>
    </xdr:from>
    <xdr:ext cx="457835" cy="259080"/>
    <xdr:sp macro="" textlink="">
      <xdr:nvSpPr>
        <xdr:cNvPr id="776" name="テキスト ボックス 775"/>
        <xdr:cNvSpPr txBox="1"/>
      </xdr:nvSpPr>
      <xdr:spPr>
        <a:xfrm>
          <a:off x="18421350" y="59455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5" name="テキスト ボックス 784"/>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6855" cy="248920"/>
    <xdr:sp macro="" textlink="">
      <xdr:nvSpPr>
        <xdr:cNvPr id="788" name="テキスト ボックス 787"/>
        <xdr:cNvSpPr txBox="1"/>
      </xdr:nvSpPr>
      <xdr:spPr>
        <a:xfrm>
          <a:off x="18039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90" name="テキスト ボックス 789"/>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92" name="テキスト ボックス 791"/>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94" name="テキスト ボックス 793"/>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6" name="テキスト ボックス 79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102870</xdr:rowOff>
    </xdr:from>
    <xdr:to>
      <xdr:col>116</xdr:col>
      <xdr:colOff>62865</xdr:colOff>
      <xdr:row>58</xdr:row>
      <xdr:rowOff>134620</xdr:rowOff>
    </xdr:to>
    <xdr:cxnSp macro="">
      <xdr:nvCxnSpPr>
        <xdr:cNvPr id="798" name="直線コネクタ 797"/>
        <xdr:cNvCxnSpPr/>
      </xdr:nvCxnSpPr>
      <xdr:spPr>
        <a:xfrm flipV="1">
          <a:off x="22159595" y="88468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138430</xdr:rowOff>
    </xdr:from>
    <xdr:ext cx="378460" cy="259080"/>
    <xdr:sp macro="" textlink="">
      <xdr:nvSpPr>
        <xdr:cNvPr id="799" name="貸付金最小値テキスト"/>
        <xdr:cNvSpPr txBox="1"/>
      </xdr:nvSpPr>
      <xdr:spPr>
        <a:xfrm>
          <a:off x="22212300" y="10082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134620</xdr:rowOff>
    </xdr:from>
    <xdr:to>
      <xdr:col>116</xdr:col>
      <xdr:colOff>152400</xdr:colOff>
      <xdr:row>58</xdr:row>
      <xdr:rowOff>134620</xdr:rowOff>
    </xdr:to>
    <xdr:cxnSp macro="">
      <xdr:nvCxnSpPr>
        <xdr:cNvPr id="800" name="直線コネクタ 799"/>
        <xdr:cNvCxnSpPr/>
      </xdr:nvCxnSpPr>
      <xdr:spPr>
        <a:xfrm>
          <a:off x="22072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49530</xdr:rowOff>
    </xdr:from>
    <xdr:ext cx="534670" cy="259080"/>
    <xdr:sp macro="" textlink="">
      <xdr:nvSpPr>
        <xdr:cNvPr id="801" name="貸付金最大値テキスト"/>
        <xdr:cNvSpPr txBox="1"/>
      </xdr:nvSpPr>
      <xdr:spPr>
        <a:xfrm>
          <a:off x="22212300" y="862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27,056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102870</xdr:rowOff>
    </xdr:from>
    <xdr:to>
      <xdr:col>116</xdr:col>
      <xdr:colOff>152400</xdr:colOff>
      <xdr:row>51</xdr:row>
      <xdr:rowOff>102870</xdr:rowOff>
    </xdr:to>
    <xdr:cxnSp macro="">
      <xdr:nvCxnSpPr>
        <xdr:cNvPr id="802" name="直線コネクタ 801"/>
        <xdr:cNvCxnSpPr/>
      </xdr:nvCxnSpPr>
      <xdr:spPr>
        <a:xfrm>
          <a:off x="22072600" y="884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107315</xdr:rowOff>
    </xdr:from>
    <xdr:to>
      <xdr:col>116</xdr:col>
      <xdr:colOff>63500</xdr:colOff>
      <xdr:row>58</xdr:row>
      <xdr:rowOff>109220</xdr:rowOff>
    </xdr:to>
    <xdr:cxnSp macro="">
      <xdr:nvCxnSpPr>
        <xdr:cNvPr id="803" name="直線コネクタ 802"/>
        <xdr:cNvCxnSpPr/>
      </xdr:nvCxnSpPr>
      <xdr:spPr>
        <a:xfrm flipV="1">
          <a:off x="21323300" y="100514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23495</xdr:rowOff>
    </xdr:from>
    <xdr:ext cx="469900" cy="259080"/>
    <xdr:sp macro="" textlink="">
      <xdr:nvSpPr>
        <xdr:cNvPr id="804" name="貸付金平均値テキスト"/>
        <xdr:cNvSpPr txBox="1"/>
      </xdr:nvSpPr>
      <xdr:spPr>
        <a:xfrm>
          <a:off x="22212300" y="9624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635</xdr:rowOff>
    </xdr:from>
    <xdr:to>
      <xdr:col>116</xdr:col>
      <xdr:colOff>114300</xdr:colOff>
      <xdr:row>57</xdr:row>
      <xdr:rowOff>102235</xdr:rowOff>
    </xdr:to>
    <xdr:sp macro="" textlink="">
      <xdr:nvSpPr>
        <xdr:cNvPr id="805" name="フローチャート: 判断 804"/>
        <xdr:cNvSpPr/>
      </xdr:nvSpPr>
      <xdr:spPr>
        <a:xfrm>
          <a:off x="22110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109220</xdr:rowOff>
    </xdr:to>
    <xdr:cxnSp macro="">
      <xdr:nvCxnSpPr>
        <xdr:cNvPr id="806" name="直線コネクタ 805"/>
        <xdr:cNvCxnSpPr/>
      </xdr:nvCxnSpPr>
      <xdr:spPr>
        <a:xfrm>
          <a:off x="20434300" y="10049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165100</xdr:rowOff>
    </xdr:from>
    <xdr:to>
      <xdr:col>112</xdr:col>
      <xdr:colOff>38100</xdr:colOff>
      <xdr:row>57</xdr:row>
      <xdr:rowOff>95250</xdr:rowOff>
    </xdr:to>
    <xdr:sp macro="" textlink="">
      <xdr:nvSpPr>
        <xdr:cNvPr id="807" name="フローチャート: 判断 806"/>
        <xdr:cNvSpPr/>
      </xdr:nvSpPr>
      <xdr:spPr>
        <a:xfrm>
          <a:off x="21272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111760</xdr:rowOff>
    </xdr:from>
    <xdr:ext cx="457835" cy="248920"/>
    <xdr:sp macro="" textlink="">
      <xdr:nvSpPr>
        <xdr:cNvPr id="808" name="テキスト ボックス 807"/>
        <xdr:cNvSpPr txBox="1"/>
      </xdr:nvSpPr>
      <xdr:spPr>
        <a:xfrm>
          <a:off x="21088350" y="954151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105410</xdr:rowOff>
    </xdr:from>
    <xdr:to>
      <xdr:col>107</xdr:col>
      <xdr:colOff>50800</xdr:colOff>
      <xdr:row>58</xdr:row>
      <xdr:rowOff>106680</xdr:rowOff>
    </xdr:to>
    <xdr:cxnSp macro="">
      <xdr:nvCxnSpPr>
        <xdr:cNvPr id="809" name="直線コネクタ 808"/>
        <xdr:cNvCxnSpPr/>
      </xdr:nvCxnSpPr>
      <xdr:spPr>
        <a:xfrm flipV="1">
          <a:off x="19545300" y="10049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156845</xdr:rowOff>
    </xdr:from>
    <xdr:to>
      <xdr:col>107</xdr:col>
      <xdr:colOff>101600</xdr:colOff>
      <xdr:row>57</xdr:row>
      <xdr:rowOff>86995</xdr:rowOff>
    </xdr:to>
    <xdr:sp macro="" textlink="">
      <xdr:nvSpPr>
        <xdr:cNvPr id="810" name="フローチャート: 判断 809"/>
        <xdr:cNvSpPr/>
      </xdr:nvSpPr>
      <xdr:spPr>
        <a:xfrm>
          <a:off x="20383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104140</xdr:rowOff>
    </xdr:from>
    <xdr:ext cx="457835" cy="259080"/>
    <xdr:sp macro="" textlink="">
      <xdr:nvSpPr>
        <xdr:cNvPr id="811" name="テキスト ボックス 810"/>
        <xdr:cNvSpPr txBox="1"/>
      </xdr:nvSpPr>
      <xdr:spPr>
        <a:xfrm>
          <a:off x="20199350" y="95338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105410</xdr:rowOff>
    </xdr:from>
    <xdr:to>
      <xdr:col>102</xdr:col>
      <xdr:colOff>114300</xdr:colOff>
      <xdr:row>58</xdr:row>
      <xdr:rowOff>106680</xdr:rowOff>
    </xdr:to>
    <xdr:cxnSp macro="">
      <xdr:nvCxnSpPr>
        <xdr:cNvPr id="812" name="直線コネクタ 811"/>
        <xdr:cNvCxnSpPr/>
      </xdr:nvCxnSpPr>
      <xdr:spPr>
        <a:xfrm>
          <a:off x="18656300" y="10049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146685</xdr:rowOff>
    </xdr:from>
    <xdr:to>
      <xdr:col>102</xdr:col>
      <xdr:colOff>165100</xdr:colOff>
      <xdr:row>57</xdr:row>
      <xdr:rowOff>76835</xdr:rowOff>
    </xdr:to>
    <xdr:sp macro="" textlink="">
      <xdr:nvSpPr>
        <xdr:cNvPr id="813" name="フローチャート: 判断 812"/>
        <xdr:cNvSpPr/>
      </xdr:nvSpPr>
      <xdr:spPr>
        <a:xfrm>
          <a:off x="19494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93345</xdr:rowOff>
    </xdr:from>
    <xdr:ext cx="457835" cy="259080"/>
    <xdr:sp macro="" textlink="">
      <xdr:nvSpPr>
        <xdr:cNvPr id="814" name="テキスト ボックス 813"/>
        <xdr:cNvSpPr txBox="1"/>
      </xdr:nvSpPr>
      <xdr:spPr>
        <a:xfrm>
          <a:off x="19310350" y="95230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137795</xdr:rowOff>
    </xdr:from>
    <xdr:to>
      <xdr:col>98</xdr:col>
      <xdr:colOff>38100</xdr:colOff>
      <xdr:row>57</xdr:row>
      <xdr:rowOff>67945</xdr:rowOff>
    </xdr:to>
    <xdr:sp macro="" textlink="">
      <xdr:nvSpPr>
        <xdr:cNvPr id="815" name="フローチャート: 判断 814"/>
        <xdr:cNvSpPr/>
      </xdr:nvSpPr>
      <xdr:spPr>
        <a:xfrm>
          <a:off x="18605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84455</xdr:rowOff>
    </xdr:from>
    <xdr:ext cx="457835" cy="259080"/>
    <xdr:sp macro="" textlink="">
      <xdr:nvSpPr>
        <xdr:cNvPr id="816" name="テキスト ボックス 815"/>
        <xdr:cNvSpPr txBox="1"/>
      </xdr:nvSpPr>
      <xdr:spPr>
        <a:xfrm>
          <a:off x="18421350" y="95142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56515</xdr:rowOff>
    </xdr:from>
    <xdr:to>
      <xdr:col>116</xdr:col>
      <xdr:colOff>114300</xdr:colOff>
      <xdr:row>58</xdr:row>
      <xdr:rowOff>158115</xdr:rowOff>
    </xdr:to>
    <xdr:sp macro="" textlink="">
      <xdr:nvSpPr>
        <xdr:cNvPr id="822" name="楕円 821"/>
        <xdr:cNvSpPr/>
      </xdr:nvSpPr>
      <xdr:spPr>
        <a:xfrm>
          <a:off x="221107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143510</xdr:rowOff>
    </xdr:from>
    <xdr:ext cx="378460" cy="251460"/>
    <xdr:sp macro="" textlink="">
      <xdr:nvSpPr>
        <xdr:cNvPr id="823" name="貸付金該当値テキスト"/>
        <xdr:cNvSpPr txBox="1"/>
      </xdr:nvSpPr>
      <xdr:spPr>
        <a:xfrm>
          <a:off x="22212300" y="99161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57785</xdr:rowOff>
    </xdr:from>
    <xdr:to>
      <xdr:col>112</xdr:col>
      <xdr:colOff>38100</xdr:colOff>
      <xdr:row>58</xdr:row>
      <xdr:rowOff>159385</xdr:rowOff>
    </xdr:to>
    <xdr:sp macro="" textlink="">
      <xdr:nvSpPr>
        <xdr:cNvPr id="824" name="楕円 823"/>
        <xdr:cNvSpPr/>
      </xdr:nvSpPr>
      <xdr:spPr>
        <a:xfrm>
          <a:off x="2127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150495</xdr:rowOff>
    </xdr:from>
    <xdr:ext cx="378460" cy="259080"/>
    <xdr:sp macro="" textlink="">
      <xdr:nvSpPr>
        <xdr:cNvPr id="825" name="テキスト ボックス 824"/>
        <xdr:cNvSpPr txBox="1"/>
      </xdr:nvSpPr>
      <xdr:spPr>
        <a:xfrm>
          <a:off x="21134070" y="1009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54610</xdr:rowOff>
    </xdr:from>
    <xdr:to>
      <xdr:col>107</xdr:col>
      <xdr:colOff>101600</xdr:colOff>
      <xdr:row>58</xdr:row>
      <xdr:rowOff>156210</xdr:rowOff>
    </xdr:to>
    <xdr:sp macro="" textlink="">
      <xdr:nvSpPr>
        <xdr:cNvPr id="826" name="楕円 825"/>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147320</xdr:rowOff>
    </xdr:from>
    <xdr:ext cx="378460" cy="259080"/>
    <xdr:sp macro="" textlink="">
      <xdr:nvSpPr>
        <xdr:cNvPr id="827" name="テキスト ボックス 826"/>
        <xdr:cNvSpPr txBox="1"/>
      </xdr:nvSpPr>
      <xdr:spPr>
        <a:xfrm>
          <a:off x="20245070"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55880</xdr:rowOff>
    </xdr:from>
    <xdr:to>
      <xdr:col>102</xdr:col>
      <xdr:colOff>165100</xdr:colOff>
      <xdr:row>58</xdr:row>
      <xdr:rowOff>157480</xdr:rowOff>
    </xdr:to>
    <xdr:sp macro="" textlink="">
      <xdr:nvSpPr>
        <xdr:cNvPr id="828" name="楕円 827"/>
        <xdr:cNvSpPr/>
      </xdr:nvSpPr>
      <xdr:spPr>
        <a:xfrm>
          <a:off x="19494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148590</xdr:rowOff>
    </xdr:from>
    <xdr:ext cx="378460" cy="259080"/>
    <xdr:sp macro="" textlink="">
      <xdr:nvSpPr>
        <xdr:cNvPr id="829" name="テキスト ボックス 828"/>
        <xdr:cNvSpPr txBox="1"/>
      </xdr:nvSpPr>
      <xdr:spPr>
        <a:xfrm>
          <a:off x="19356070" y="10092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30" name="楕円 829"/>
        <xdr:cNvSpPr/>
      </xdr:nvSpPr>
      <xdr:spPr>
        <a:xfrm>
          <a:off x="18605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147320</xdr:rowOff>
    </xdr:from>
    <xdr:ext cx="378460" cy="259080"/>
    <xdr:sp macro="" textlink="">
      <xdr:nvSpPr>
        <xdr:cNvPr id="831" name="テキスト ボックス 830"/>
        <xdr:cNvSpPr txBox="1"/>
      </xdr:nvSpPr>
      <xdr:spPr>
        <a:xfrm>
          <a:off x="18467070"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820" cy="217170"/>
    <xdr:sp macro="" textlink="">
      <xdr:nvSpPr>
        <xdr:cNvPr id="840" name="テキスト ボックス 839"/>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2" name="テキスト ボックス 841"/>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8" name="テキスト ボックス 847"/>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2" name="テキスト ボックス 851"/>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54" name="テキスト ボックス 853"/>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86360</xdr:rowOff>
    </xdr:from>
    <xdr:to>
      <xdr:col>116</xdr:col>
      <xdr:colOff>62865</xdr:colOff>
      <xdr:row>78</xdr:row>
      <xdr:rowOff>31115</xdr:rowOff>
    </xdr:to>
    <xdr:cxnSp macro="">
      <xdr:nvCxnSpPr>
        <xdr:cNvPr id="856" name="直線コネクタ 855"/>
        <xdr:cNvCxnSpPr/>
      </xdr:nvCxnSpPr>
      <xdr:spPr>
        <a:xfrm flipV="1">
          <a:off x="22159595" y="1225931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34925</xdr:rowOff>
    </xdr:from>
    <xdr:ext cx="534670" cy="259080"/>
    <xdr:sp macro="" textlink="">
      <xdr:nvSpPr>
        <xdr:cNvPr id="857" name="繰出金最小値テキスト"/>
        <xdr:cNvSpPr txBox="1"/>
      </xdr:nvSpPr>
      <xdr:spPr>
        <a:xfrm>
          <a:off x="22212300" y="1340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34,855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31115</xdr:rowOff>
    </xdr:from>
    <xdr:to>
      <xdr:col>116</xdr:col>
      <xdr:colOff>152400</xdr:colOff>
      <xdr:row>78</xdr:row>
      <xdr:rowOff>31115</xdr:rowOff>
    </xdr:to>
    <xdr:cxnSp macro="">
      <xdr:nvCxnSpPr>
        <xdr:cNvPr id="858" name="直線コネクタ 857"/>
        <xdr:cNvCxnSpPr/>
      </xdr:nvCxnSpPr>
      <xdr:spPr>
        <a:xfrm>
          <a:off x="22072600" y="1340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33020</xdr:rowOff>
    </xdr:from>
    <xdr:ext cx="534670" cy="259080"/>
    <xdr:sp macro="" textlink="">
      <xdr:nvSpPr>
        <xdr:cNvPr id="859" name="繰出金最大値テキスト"/>
        <xdr:cNvSpPr txBox="1"/>
      </xdr:nvSpPr>
      <xdr:spPr>
        <a:xfrm>
          <a:off x="22212300" y="1203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64,901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86360</xdr:rowOff>
    </xdr:from>
    <xdr:to>
      <xdr:col>116</xdr:col>
      <xdr:colOff>152400</xdr:colOff>
      <xdr:row>71</xdr:row>
      <xdr:rowOff>86360</xdr:rowOff>
    </xdr:to>
    <xdr:cxnSp macro="">
      <xdr:nvCxnSpPr>
        <xdr:cNvPr id="860" name="直線コネクタ 859"/>
        <xdr:cNvCxnSpPr/>
      </xdr:nvCxnSpPr>
      <xdr:spPr>
        <a:xfrm>
          <a:off x="22072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118110</xdr:rowOff>
    </xdr:from>
    <xdr:to>
      <xdr:col>116</xdr:col>
      <xdr:colOff>63500</xdr:colOff>
      <xdr:row>77</xdr:row>
      <xdr:rowOff>128905</xdr:rowOff>
    </xdr:to>
    <xdr:cxnSp macro="">
      <xdr:nvCxnSpPr>
        <xdr:cNvPr id="861" name="直線コネクタ 860"/>
        <xdr:cNvCxnSpPr/>
      </xdr:nvCxnSpPr>
      <xdr:spPr>
        <a:xfrm flipV="1">
          <a:off x="21323300" y="133197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68580</xdr:rowOff>
    </xdr:from>
    <xdr:ext cx="534670" cy="259080"/>
    <xdr:sp macro="" textlink="">
      <xdr:nvSpPr>
        <xdr:cNvPr id="862" name="繰出金平均値テキスト"/>
        <xdr:cNvSpPr txBox="1"/>
      </xdr:nvSpPr>
      <xdr:spPr>
        <a:xfrm>
          <a:off x="22212300" y="12755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45720</xdr:rowOff>
    </xdr:from>
    <xdr:to>
      <xdr:col>116</xdr:col>
      <xdr:colOff>114300</xdr:colOff>
      <xdr:row>75</xdr:row>
      <xdr:rowOff>147320</xdr:rowOff>
    </xdr:to>
    <xdr:sp macro="" textlink="">
      <xdr:nvSpPr>
        <xdr:cNvPr id="863" name="フローチャート: 判断 862"/>
        <xdr:cNvSpPr/>
      </xdr:nvSpPr>
      <xdr:spPr>
        <a:xfrm>
          <a:off x="221107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128905</xdr:rowOff>
    </xdr:from>
    <xdr:to>
      <xdr:col>111</xdr:col>
      <xdr:colOff>177800</xdr:colOff>
      <xdr:row>78</xdr:row>
      <xdr:rowOff>96520</xdr:rowOff>
    </xdr:to>
    <xdr:cxnSp macro="">
      <xdr:nvCxnSpPr>
        <xdr:cNvPr id="864" name="直線コネクタ 863"/>
        <xdr:cNvCxnSpPr/>
      </xdr:nvCxnSpPr>
      <xdr:spPr>
        <a:xfrm flipV="1">
          <a:off x="20434300" y="1333055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64135</xdr:rowOff>
    </xdr:from>
    <xdr:to>
      <xdr:col>112</xdr:col>
      <xdr:colOff>38100</xdr:colOff>
      <xdr:row>75</xdr:row>
      <xdr:rowOff>166370</xdr:rowOff>
    </xdr:to>
    <xdr:sp macro="" textlink="">
      <xdr:nvSpPr>
        <xdr:cNvPr id="865" name="フローチャート: 判断 864"/>
        <xdr:cNvSpPr/>
      </xdr:nvSpPr>
      <xdr:spPr>
        <a:xfrm>
          <a:off x="21272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11430</xdr:rowOff>
    </xdr:from>
    <xdr:ext cx="522605" cy="259080"/>
    <xdr:sp macro="" textlink="">
      <xdr:nvSpPr>
        <xdr:cNvPr id="866" name="テキスト ボックス 865"/>
        <xdr:cNvSpPr txBox="1"/>
      </xdr:nvSpPr>
      <xdr:spPr>
        <a:xfrm>
          <a:off x="21055965" y="126987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25400</xdr:rowOff>
    </xdr:from>
    <xdr:to>
      <xdr:col>107</xdr:col>
      <xdr:colOff>50800</xdr:colOff>
      <xdr:row>78</xdr:row>
      <xdr:rowOff>96520</xdr:rowOff>
    </xdr:to>
    <xdr:cxnSp macro="">
      <xdr:nvCxnSpPr>
        <xdr:cNvPr id="867" name="直線コネクタ 866"/>
        <xdr:cNvCxnSpPr/>
      </xdr:nvCxnSpPr>
      <xdr:spPr>
        <a:xfrm>
          <a:off x="19545300" y="1322705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64135</xdr:rowOff>
    </xdr:from>
    <xdr:to>
      <xdr:col>107</xdr:col>
      <xdr:colOff>101600</xdr:colOff>
      <xdr:row>75</xdr:row>
      <xdr:rowOff>166370</xdr:rowOff>
    </xdr:to>
    <xdr:sp macro="" textlink="">
      <xdr:nvSpPr>
        <xdr:cNvPr id="868" name="フローチャート: 判断 867"/>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10795</xdr:rowOff>
    </xdr:from>
    <xdr:ext cx="522605" cy="258445"/>
    <xdr:sp macro="" textlink="">
      <xdr:nvSpPr>
        <xdr:cNvPr id="869" name="テキスト ボックス 868"/>
        <xdr:cNvSpPr txBox="1"/>
      </xdr:nvSpPr>
      <xdr:spPr>
        <a:xfrm>
          <a:off x="20166965" y="126980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25400</xdr:rowOff>
    </xdr:from>
    <xdr:to>
      <xdr:col>102</xdr:col>
      <xdr:colOff>114300</xdr:colOff>
      <xdr:row>77</xdr:row>
      <xdr:rowOff>74930</xdr:rowOff>
    </xdr:to>
    <xdr:cxnSp macro="">
      <xdr:nvCxnSpPr>
        <xdr:cNvPr id="870" name="直線コネクタ 869"/>
        <xdr:cNvCxnSpPr/>
      </xdr:nvCxnSpPr>
      <xdr:spPr>
        <a:xfrm flipV="1">
          <a:off x="18656300" y="132270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23495</xdr:rowOff>
    </xdr:from>
    <xdr:to>
      <xdr:col>102</xdr:col>
      <xdr:colOff>165100</xdr:colOff>
      <xdr:row>75</xdr:row>
      <xdr:rowOff>125095</xdr:rowOff>
    </xdr:to>
    <xdr:sp macro="" textlink="">
      <xdr:nvSpPr>
        <xdr:cNvPr id="871" name="フローチャート: 判断 870"/>
        <xdr:cNvSpPr/>
      </xdr:nvSpPr>
      <xdr:spPr>
        <a:xfrm>
          <a:off x="19494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141605</xdr:rowOff>
    </xdr:from>
    <xdr:ext cx="522605" cy="259080"/>
    <xdr:sp macro="" textlink="">
      <xdr:nvSpPr>
        <xdr:cNvPr id="872" name="テキスト ボックス 871"/>
        <xdr:cNvSpPr txBox="1"/>
      </xdr:nvSpPr>
      <xdr:spPr>
        <a:xfrm>
          <a:off x="19277965" y="126574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142240</xdr:rowOff>
    </xdr:from>
    <xdr:to>
      <xdr:col>98</xdr:col>
      <xdr:colOff>38100</xdr:colOff>
      <xdr:row>76</xdr:row>
      <xdr:rowOff>72390</xdr:rowOff>
    </xdr:to>
    <xdr:sp macro="" textlink="">
      <xdr:nvSpPr>
        <xdr:cNvPr id="873" name="フローチャート: 判断 872"/>
        <xdr:cNvSpPr/>
      </xdr:nvSpPr>
      <xdr:spPr>
        <a:xfrm>
          <a:off x="18605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89535</xdr:rowOff>
    </xdr:from>
    <xdr:ext cx="522605" cy="248285"/>
    <xdr:sp macro="" textlink="">
      <xdr:nvSpPr>
        <xdr:cNvPr id="874" name="テキスト ボックス 873"/>
        <xdr:cNvSpPr txBox="1"/>
      </xdr:nvSpPr>
      <xdr:spPr>
        <a:xfrm>
          <a:off x="18388965" y="1277683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67310</xdr:rowOff>
    </xdr:from>
    <xdr:to>
      <xdr:col>116</xdr:col>
      <xdr:colOff>114300</xdr:colOff>
      <xdr:row>77</xdr:row>
      <xdr:rowOff>168910</xdr:rowOff>
    </xdr:to>
    <xdr:sp macro="" textlink="">
      <xdr:nvSpPr>
        <xdr:cNvPr id="880" name="楕円 879"/>
        <xdr:cNvSpPr/>
      </xdr:nvSpPr>
      <xdr:spPr>
        <a:xfrm>
          <a:off x="22110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153670</xdr:rowOff>
    </xdr:from>
    <xdr:ext cx="534670" cy="259080"/>
    <xdr:sp macro="" textlink="">
      <xdr:nvSpPr>
        <xdr:cNvPr id="881" name="繰出金該当値テキスト"/>
        <xdr:cNvSpPr txBox="1"/>
      </xdr:nvSpPr>
      <xdr:spPr>
        <a:xfrm>
          <a:off x="22212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78105</xdr:rowOff>
    </xdr:from>
    <xdr:to>
      <xdr:col>112</xdr:col>
      <xdr:colOff>38100</xdr:colOff>
      <xdr:row>78</xdr:row>
      <xdr:rowOff>8255</xdr:rowOff>
    </xdr:to>
    <xdr:sp macro="" textlink="">
      <xdr:nvSpPr>
        <xdr:cNvPr id="882" name="楕円 881"/>
        <xdr:cNvSpPr/>
      </xdr:nvSpPr>
      <xdr:spPr>
        <a:xfrm>
          <a:off x="21272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170815</xdr:rowOff>
    </xdr:from>
    <xdr:ext cx="522605" cy="258445"/>
    <xdr:sp macro="" textlink="">
      <xdr:nvSpPr>
        <xdr:cNvPr id="883" name="テキスト ボックス 882"/>
        <xdr:cNvSpPr txBox="1"/>
      </xdr:nvSpPr>
      <xdr:spPr>
        <a:xfrm>
          <a:off x="21055965" y="133724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45720</xdr:rowOff>
    </xdr:from>
    <xdr:to>
      <xdr:col>107</xdr:col>
      <xdr:colOff>101600</xdr:colOff>
      <xdr:row>78</xdr:row>
      <xdr:rowOff>147320</xdr:rowOff>
    </xdr:to>
    <xdr:sp macro="" textlink="">
      <xdr:nvSpPr>
        <xdr:cNvPr id="884" name="楕円 883"/>
        <xdr:cNvSpPr/>
      </xdr:nvSpPr>
      <xdr:spPr>
        <a:xfrm>
          <a:off x="20383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138430</xdr:rowOff>
    </xdr:from>
    <xdr:ext cx="522605" cy="259080"/>
    <xdr:sp macro="" textlink="">
      <xdr:nvSpPr>
        <xdr:cNvPr id="885" name="テキスト ボックス 884"/>
        <xdr:cNvSpPr txBox="1"/>
      </xdr:nvSpPr>
      <xdr:spPr>
        <a:xfrm>
          <a:off x="20166965" y="135115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146050</xdr:rowOff>
    </xdr:from>
    <xdr:to>
      <xdr:col>102</xdr:col>
      <xdr:colOff>165100</xdr:colOff>
      <xdr:row>77</xdr:row>
      <xdr:rowOff>76200</xdr:rowOff>
    </xdr:to>
    <xdr:sp macro="" textlink="">
      <xdr:nvSpPr>
        <xdr:cNvPr id="886" name="楕円 885"/>
        <xdr:cNvSpPr/>
      </xdr:nvSpPr>
      <xdr:spPr>
        <a:xfrm>
          <a:off x="19494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67310</xdr:rowOff>
    </xdr:from>
    <xdr:ext cx="522605" cy="259080"/>
    <xdr:sp macro="" textlink="">
      <xdr:nvSpPr>
        <xdr:cNvPr id="887" name="テキスト ボックス 886"/>
        <xdr:cNvSpPr txBox="1"/>
      </xdr:nvSpPr>
      <xdr:spPr>
        <a:xfrm>
          <a:off x="19277965" y="132689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24130</xdr:rowOff>
    </xdr:from>
    <xdr:to>
      <xdr:col>98</xdr:col>
      <xdr:colOff>38100</xdr:colOff>
      <xdr:row>77</xdr:row>
      <xdr:rowOff>125730</xdr:rowOff>
    </xdr:to>
    <xdr:sp macro="" textlink="">
      <xdr:nvSpPr>
        <xdr:cNvPr id="888" name="楕円 887"/>
        <xdr:cNvSpPr/>
      </xdr:nvSpPr>
      <xdr:spPr>
        <a:xfrm>
          <a:off x="18605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116840</xdr:rowOff>
    </xdr:from>
    <xdr:ext cx="522605" cy="259080"/>
    <xdr:sp macro="" textlink="">
      <xdr:nvSpPr>
        <xdr:cNvPr id="889" name="テキスト ボックス 888"/>
        <xdr:cNvSpPr txBox="1"/>
      </xdr:nvSpPr>
      <xdr:spPr>
        <a:xfrm>
          <a:off x="18388965" y="133184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820" cy="217170"/>
    <xdr:sp macro="" textlink="">
      <xdr:nvSpPr>
        <xdr:cNvPr id="898" name="テキスト ボックス 897"/>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855" cy="248920"/>
    <xdr:sp macro="" textlink="">
      <xdr:nvSpPr>
        <xdr:cNvPr id="901" name="テキスト ボックス 900"/>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855" cy="248920"/>
    <xdr:sp macro="" textlink="">
      <xdr:nvSpPr>
        <xdr:cNvPr id="903" name="テキスト ボックス 902"/>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7490" cy="259080"/>
    <xdr:sp macro="" textlink="">
      <xdr:nvSpPr>
        <xdr:cNvPr id="915" name="テキスト ボックス 914"/>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7490" cy="259080"/>
    <xdr:sp macro="" textlink="">
      <xdr:nvSpPr>
        <xdr:cNvPr id="918" name="テキスト ボックス 917"/>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7490" cy="259080"/>
    <xdr:sp macro="" textlink="">
      <xdr:nvSpPr>
        <xdr:cNvPr id="921" name="テキスト ボックス 920"/>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7490" cy="259080"/>
    <xdr:sp macro="" textlink="">
      <xdr:nvSpPr>
        <xdr:cNvPr id="923" name="テキスト ボックス 922"/>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7490" cy="259080"/>
    <xdr:sp macro="" textlink="">
      <xdr:nvSpPr>
        <xdr:cNvPr id="932" name="テキスト ボックス 931"/>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7490" cy="259080"/>
    <xdr:sp macro="" textlink="">
      <xdr:nvSpPr>
        <xdr:cNvPr id="934" name="テキスト ボックス 933"/>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7490" cy="259080"/>
    <xdr:sp macro="" textlink="">
      <xdr:nvSpPr>
        <xdr:cNvPr id="936" name="テキスト ボックス 935"/>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7490" cy="259080"/>
    <xdr:sp macro="" textlink="">
      <xdr:nvSpPr>
        <xdr:cNvPr id="938" name="テキスト ボックス 937"/>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人件費，公債費，繰出金は類似団体と比較しても住民一人当たりのコストは低く抑えられている状況であり，物件費，扶助費，維持補修費，補助費等</a:t>
          </a:r>
          <a:r>
            <a:rPr lang="ja-JP" altLang="en-US" sz="1300" b="0" i="0" baseline="0">
              <a:solidFill>
                <a:schemeClr val="dk1"/>
              </a:solidFill>
              <a:effectLst/>
              <a:latin typeface="ＭＳ ゴシック"/>
              <a:ea typeface="ＭＳ ゴシック"/>
              <a:cs typeface="+mn-cs"/>
            </a:rPr>
            <a:t>は，</a:t>
          </a:r>
          <a:r>
            <a:rPr lang="ja-JP" altLang="ja-JP" sz="1300" b="0" i="0" baseline="0">
              <a:solidFill>
                <a:schemeClr val="dk1"/>
              </a:solidFill>
              <a:effectLst/>
              <a:latin typeface="ＭＳ ゴシック"/>
              <a:ea typeface="ＭＳ ゴシック"/>
              <a:cs typeface="+mn-cs"/>
            </a:rPr>
            <a:t>類似団体と比較して住民一人当たりのコストが高い状況である。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a:t>
          </a:r>
          <a:r>
            <a:rPr kumimoji="1" lang="ja-JP" altLang="en-US" sz="1300">
              <a:latin typeface="ＭＳ Ｐゴシック"/>
              <a:ea typeface="ＭＳ Ｐゴシック"/>
            </a:rPr>
            <a:t>類似団体と比較して住民一人当たりのコストが低い歳出のうち，</a:t>
          </a:r>
          <a:r>
            <a:rPr lang="ja-JP" altLang="en-US" sz="1300" b="0" i="0" baseline="0">
              <a:solidFill>
                <a:schemeClr val="dk1"/>
              </a:solidFill>
              <a:effectLst/>
              <a:latin typeface="ＭＳ ゴシック"/>
              <a:ea typeface="ＭＳ ゴシック"/>
              <a:cs typeface="+mn-cs"/>
            </a:rPr>
            <a:t>特徴的なのは公債費であり，</a:t>
          </a:r>
          <a:r>
            <a:rPr kumimoji="1" lang="ja-JP" altLang="en-US" sz="1300">
              <a:latin typeface="ＭＳ Ｐゴシック"/>
              <a:ea typeface="ＭＳ Ｐゴシック"/>
            </a:rPr>
            <a:t>市債残高と借入額のバランスを考慮した財政運営を行っていることから，類似団体よりも低い水準を維持している。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一方，</a:t>
          </a:r>
          <a:r>
            <a:rPr kumimoji="1" lang="ja-JP" altLang="en-US" sz="1300">
              <a:latin typeface="ＭＳ Ｐゴシック"/>
              <a:ea typeface="ＭＳ Ｐゴシック"/>
            </a:rPr>
            <a:t>類似団体と比較して住民一人当たりのコストが高い歳出のうち，</a:t>
          </a:r>
          <a:r>
            <a:rPr lang="ja-JP" altLang="en-US" sz="1300" b="0" i="0" baseline="0">
              <a:solidFill>
                <a:schemeClr val="dk1"/>
              </a:solidFill>
              <a:effectLst/>
              <a:latin typeface="ＭＳ ゴシック"/>
              <a:ea typeface="ＭＳ ゴシック"/>
              <a:cs typeface="+mn-cs"/>
            </a:rPr>
            <a:t>特徴的なのは，物件費であり</a:t>
          </a:r>
          <a:r>
            <a:rPr lang="ja-JP" altLang="ja-JP" sz="1300" b="0" i="0" baseline="0">
              <a:solidFill>
                <a:schemeClr val="tx1"/>
              </a:solidFill>
              <a:effectLst/>
              <a:latin typeface="ＭＳ ゴシック"/>
              <a:ea typeface="ＭＳ ゴシック"/>
              <a:cs typeface="+mn-cs"/>
            </a:rPr>
            <a:t>前年度と比較して住民一人当たり１２，７４４円増えている。主な要因として，かみす防災アリーナの施設管理委託料の増，液状化対策事業調査委託料の増が挙げられる。</a:t>
          </a:r>
          <a:r>
            <a:rPr lang="ja-JP" altLang="en-US" sz="1300" b="0" i="0" baseline="0">
              <a:solidFill>
                <a:schemeClr val="tx1"/>
              </a:solidFill>
              <a:effectLst/>
              <a:latin typeface="ＭＳ ゴシック"/>
              <a:ea typeface="ＭＳ ゴシック"/>
              <a:cs typeface="+mn-cs"/>
            </a:rPr>
            <a:t>また，</a:t>
          </a:r>
          <a:r>
            <a:rPr lang="ja-JP" altLang="ja-JP" sz="1300" b="0" i="0" baseline="0">
              <a:solidFill>
                <a:schemeClr val="tx1"/>
              </a:solidFill>
              <a:effectLst/>
              <a:latin typeface="ＭＳ ゴシック"/>
              <a:ea typeface="ＭＳ ゴシック"/>
              <a:cs typeface="+mn-cs"/>
            </a:rPr>
            <a:t>普通建設事業費のうち新規整備が</a:t>
          </a:r>
          <a:r>
            <a:rPr lang="ja-JP" altLang="en-US" sz="1300" b="0" i="0" baseline="0">
              <a:solidFill>
                <a:schemeClr val="tx1"/>
              </a:solidFill>
              <a:effectLst/>
              <a:latin typeface="ＭＳ ゴシック"/>
              <a:ea typeface="ＭＳ ゴシック"/>
              <a:cs typeface="+mn-cs"/>
            </a:rPr>
            <a:t>前年度と比較して</a:t>
          </a:r>
          <a:r>
            <a:rPr lang="ja-JP" altLang="ja-JP" sz="1300" b="0" i="0" baseline="0">
              <a:solidFill>
                <a:schemeClr val="tx1"/>
              </a:solidFill>
              <a:effectLst/>
              <a:latin typeface="ＭＳ ゴシック"/>
              <a:ea typeface="ＭＳ ゴシック"/>
              <a:cs typeface="+mn-cs"/>
            </a:rPr>
            <a:t>住民一人当たり２１，４６８円減っているのは，かみす防災アリーナ施設購入費の減，認定こども園建設工事費の減が主な要因である。</a:t>
          </a:r>
          <a:endParaRPr kumimoji="1" lang="ja-JP" altLang="en-US" sz="130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295" cy="248920"/>
    <xdr:sp macro="" textlink="">
      <xdr:nvSpPr>
        <xdr:cNvPr id="42" name="テキスト ボックス 41"/>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5295" cy="259080"/>
    <xdr:sp macro="" textlink="">
      <xdr:nvSpPr>
        <xdr:cNvPr id="44" name="テキスト ボックス 43"/>
        <xdr:cNvSpPr txBox="1"/>
      </xdr:nvSpPr>
      <xdr:spPr>
        <a:xfrm>
          <a:off x="294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5295" cy="259080"/>
    <xdr:sp macro="" textlink="">
      <xdr:nvSpPr>
        <xdr:cNvPr id="46" name="テキスト ボックス 45"/>
        <xdr:cNvSpPr txBox="1"/>
      </xdr:nvSpPr>
      <xdr:spPr>
        <a:xfrm>
          <a:off x="294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5295" cy="248920"/>
    <xdr:sp macro="" textlink="">
      <xdr:nvSpPr>
        <xdr:cNvPr id="48" name="テキスト ボックス 47"/>
        <xdr:cNvSpPr txBox="1"/>
      </xdr:nvSpPr>
      <xdr:spPr>
        <a:xfrm>
          <a:off x="294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5295" cy="259080"/>
    <xdr:sp macro="" textlink="">
      <xdr:nvSpPr>
        <xdr:cNvPr id="50" name="テキスト ボックス 49"/>
        <xdr:cNvSpPr txBox="1"/>
      </xdr:nvSpPr>
      <xdr:spPr>
        <a:xfrm>
          <a:off x="294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5295" cy="259080"/>
    <xdr:sp macro="" textlink="">
      <xdr:nvSpPr>
        <xdr:cNvPr id="52" name="テキスト ボックス 51"/>
        <xdr:cNvSpPr txBox="1"/>
      </xdr:nvSpPr>
      <xdr:spPr>
        <a:xfrm>
          <a:off x="294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295" cy="248920"/>
    <xdr:sp macro="" textlink="">
      <xdr:nvSpPr>
        <xdr:cNvPr id="54" name="テキスト ボックス 53"/>
        <xdr:cNvSpPr txBox="1"/>
      </xdr:nvSpPr>
      <xdr:spPr>
        <a:xfrm>
          <a:off x="294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114300</xdr:rowOff>
    </xdr:from>
    <xdr:to>
      <xdr:col>24</xdr:col>
      <xdr:colOff>62865</xdr:colOff>
      <xdr:row>39</xdr:row>
      <xdr:rowOff>90805</xdr:rowOff>
    </xdr:to>
    <xdr:cxnSp macro="">
      <xdr:nvCxnSpPr>
        <xdr:cNvPr id="56" name="直線コネクタ 55"/>
        <xdr:cNvCxnSpPr/>
      </xdr:nvCxnSpPr>
      <xdr:spPr>
        <a:xfrm flipV="1">
          <a:off x="4633595" y="5429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94615</xdr:rowOff>
    </xdr:from>
    <xdr:ext cx="469900" cy="259080"/>
    <xdr:sp macro="" textlink="">
      <xdr:nvSpPr>
        <xdr:cNvPr id="57" name="議会費最小値テキスト"/>
        <xdr:cNvSpPr txBox="1"/>
      </xdr:nvSpPr>
      <xdr:spPr>
        <a:xfrm>
          <a:off x="4686300" y="678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90805</xdr:rowOff>
    </xdr:from>
    <xdr:to>
      <xdr:col>24</xdr:col>
      <xdr:colOff>152400</xdr:colOff>
      <xdr:row>39</xdr:row>
      <xdr:rowOff>90805</xdr:rowOff>
    </xdr:to>
    <xdr:cxnSp macro="">
      <xdr:nvCxnSpPr>
        <xdr:cNvPr id="58" name="直線コネクタ 57"/>
        <xdr:cNvCxnSpPr/>
      </xdr:nvCxnSpPr>
      <xdr:spPr>
        <a:xfrm>
          <a:off x="4546600" y="677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60960</xdr:rowOff>
    </xdr:from>
    <xdr:ext cx="469900" cy="259080"/>
    <xdr:sp macro="" textlink="">
      <xdr:nvSpPr>
        <xdr:cNvPr id="59" name="議会費最大値テキスト"/>
        <xdr:cNvSpPr txBox="1"/>
      </xdr:nvSpPr>
      <xdr:spPr>
        <a:xfrm>
          <a:off x="4686300" y="520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4,208</a:t>
          </a:r>
          <a:endParaRPr kumimoji="1" lang="ja-JP" altLang="en-US" sz="1000" b="1">
            <a:latin typeface="ＭＳ Ｐゴシック"/>
          </a:endParaRPr>
        </a:p>
      </xdr:txBody>
    </xdr:sp>
    <xdr:clientData/>
  </xdr:oneCellAnchor>
  <xdr:twoCellAnchor>
    <xdr:from>
      <xdr:col>23</xdr:col>
      <xdr:colOff>165100</xdr:colOff>
      <xdr:row>31</xdr:row>
      <xdr:rowOff>114300</xdr:rowOff>
    </xdr:from>
    <xdr:to>
      <xdr:col>24</xdr:col>
      <xdr:colOff>152400</xdr:colOff>
      <xdr:row>31</xdr:row>
      <xdr:rowOff>114300</xdr:rowOff>
    </xdr:to>
    <xdr:cxnSp macro="">
      <xdr:nvCxnSpPr>
        <xdr:cNvPr id="60" name="直線コネクタ 59"/>
        <xdr:cNvCxnSpPr/>
      </xdr:nvCxnSpPr>
      <xdr:spPr>
        <a:xfrm>
          <a:off x="4546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57150</xdr:rowOff>
    </xdr:from>
    <xdr:to>
      <xdr:col>24</xdr:col>
      <xdr:colOff>63500</xdr:colOff>
      <xdr:row>39</xdr:row>
      <xdr:rowOff>90805</xdr:rowOff>
    </xdr:to>
    <xdr:cxnSp macro="">
      <xdr:nvCxnSpPr>
        <xdr:cNvPr id="61" name="直線コネクタ 60"/>
        <xdr:cNvCxnSpPr/>
      </xdr:nvCxnSpPr>
      <xdr:spPr>
        <a:xfrm>
          <a:off x="3797300" y="674370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16510</xdr:rowOff>
    </xdr:from>
    <xdr:ext cx="469900" cy="259080"/>
    <xdr:sp macro="" textlink="">
      <xdr:nvSpPr>
        <xdr:cNvPr id="62" name="議会費平均値テキスト"/>
        <xdr:cNvSpPr txBox="1"/>
      </xdr:nvSpPr>
      <xdr:spPr>
        <a:xfrm>
          <a:off x="4686300" y="5674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105410</xdr:rowOff>
    </xdr:from>
    <xdr:to>
      <xdr:col>19</xdr:col>
      <xdr:colOff>177800</xdr:colOff>
      <xdr:row>39</xdr:row>
      <xdr:rowOff>57150</xdr:rowOff>
    </xdr:to>
    <xdr:cxnSp macro="">
      <xdr:nvCxnSpPr>
        <xdr:cNvPr id="64" name="直線コネクタ 63"/>
        <xdr:cNvCxnSpPr/>
      </xdr:nvCxnSpPr>
      <xdr:spPr>
        <a:xfrm>
          <a:off x="2908300" y="662051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19685</xdr:rowOff>
    </xdr:from>
    <xdr:to>
      <xdr:col>20</xdr:col>
      <xdr:colOff>38100</xdr:colOff>
      <xdr:row>34</xdr:row>
      <xdr:rowOff>121285</xdr:rowOff>
    </xdr:to>
    <xdr:sp macro="" textlink="">
      <xdr:nvSpPr>
        <xdr:cNvPr id="65" name="フローチャート: 判断 64"/>
        <xdr:cNvSpPr/>
      </xdr:nvSpPr>
      <xdr:spPr>
        <a:xfrm>
          <a:off x="3746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137795</xdr:rowOff>
    </xdr:from>
    <xdr:ext cx="457835" cy="259080"/>
    <xdr:sp macro="" textlink="">
      <xdr:nvSpPr>
        <xdr:cNvPr id="66" name="テキスト ボックス 65"/>
        <xdr:cNvSpPr txBox="1"/>
      </xdr:nvSpPr>
      <xdr:spPr>
        <a:xfrm>
          <a:off x="3562350" y="56241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105410</xdr:rowOff>
    </xdr:from>
    <xdr:to>
      <xdr:col>15</xdr:col>
      <xdr:colOff>50800</xdr:colOff>
      <xdr:row>38</xdr:row>
      <xdr:rowOff>125095</xdr:rowOff>
    </xdr:to>
    <xdr:cxnSp macro="">
      <xdr:nvCxnSpPr>
        <xdr:cNvPr id="67" name="直線コネクタ 66"/>
        <xdr:cNvCxnSpPr/>
      </xdr:nvCxnSpPr>
      <xdr:spPr>
        <a:xfrm flipV="1">
          <a:off x="2019300" y="66205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161925</xdr:rowOff>
    </xdr:from>
    <xdr:to>
      <xdr:col>15</xdr:col>
      <xdr:colOff>101600</xdr:colOff>
      <xdr:row>34</xdr:row>
      <xdr:rowOff>92075</xdr:rowOff>
    </xdr:to>
    <xdr:sp macro="" textlink="">
      <xdr:nvSpPr>
        <xdr:cNvPr id="68" name="フローチャート: 判断 67"/>
        <xdr:cNvSpPr/>
      </xdr:nvSpPr>
      <xdr:spPr>
        <a:xfrm>
          <a:off x="2857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109220</xdr:rowOff>
    </xdr:from>
    <xdr:ext cx="457835" cy="251460"/>
    <xdr:sp macro="" textlink="">
      <xdr:nvSpPr>
        <xdr:cNvPr id="69" name="テキスト ボックス 68"/>
        <xdr:cNvSpPr txBox="1"/>
      </xdr:nvSpPr>
      <xdr:spPr>
        <a:xfrm>
          <a:off x="2673350" y="559562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125095</xdr:rowOff>
    </xdr:from>
    <xdr:to>
      <xdr:col>10</xdr:col>
      <xdr:colOff>114300</xdr:colOff>
      <xdr:row>39</xdr:row>
      <xdr:rowOff>43815</xdr:rowOff>
    </xdr:to>
    <xdr:cxnSp macro="">
      <xdr:nvCxnSpPr>
        <xdr:cNvPr id="70" name="直線コネクタ 69"/>
        <xdr:cNvCxnSpPr/>
      </xdr:nvCxnSpPr>
      <xdr:spPr>
        <a:xfrm flipV="1">
          <a:off x="1130300" y="66401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1" name="フローチャート: 判断 70"/>
        <xdr:cNvSpPr/>
      </xdr:nvSpPr>
      <xdr:spPr>
        <a:xfrm>
          <a:off x="1968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128270</xdr:rowOff>
    </xdr:from>
    <xdr:ext cx="457835" cy="259080"/>
    <xdr:sp macro="" textlink="">
      <xdr:nvSpPr>
        <xdr:cNvPr id="72" name="テキスト ボックス 71"/>
        <xdr:cNvSpPr txBox="1"/>
      </xdr:nvSpPr>
      <xdr:spPr>
        <a:xfrm>
          <a:off x="1784350" y="56146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142240</xdr:rowOff>
    </xdr:from>
    <xdr:ext cx="457835" cy="259080"/>
    <xdr:sp macro="" textlink="">
      <xdr:nvSpPr>
        <xdr:cNvPr id="74" name="テキスト ボックス 73"/>
        <xdr:cNvSpPr txBox="1"/>
      </xdr:nvSpPr>
      <xdr:spPr>
        <a:xfrm>
          <a:off x="895350" y="54571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39</xdr:row>
      <xdr:rowOff>40640</xdr:rowOff>
    </xdr:from>
    <xdr:to>
      <xdr:col>24</xdr:col>
      <xdr:colOff>114300</xdr:colOff>
      <xdr:row>39</xdr:row>
      <xdr:rowOff>141605</xdr:rowOff>
    </xdr:to>
    <xdr:sp macro="" textlink="">
      <xdr:nvSpPr>
        <xdr:cNvPr id="80" name="楕円 79"/>
        <xdr:cNvSpPr/>
      </xdr:nvSpPr>
      <xdr:spPr>
        <a:xfrm>
          <a:off x="45847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126365</xdr:rowOff>
    </xdr:from>
    <xdr:ext cx="469900" cy="259080"/>
    <xdr:sp macro="" textlink="">
      <xdr:nvSpPr>
        <xdr:cNvPr id="81" name="議会費該当値テキスト"/>
        <xdr:cNvSpPr txBox="1"/>
      </xdr:nvSpPr>
      <xdr:spPr>
        <a:xfrm>
          <a:off x="4686300" y="6641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82" name="楕円 81"/>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39</xdr:row>
      <xdr:rowOff>99060</xdr:rowOff>
    </xdr:from>
    <xdr:ext cx="457835" cy="250190"/>
    <xdr:sp macro="" textlink="">
      <xdr:nvSpPr>
        <xdr:cNvPr id="83" name="テキスト ボックス 82"/>
        <xdr:cNvSpPr txBox="1"/>
      </xdr:nvSpPr>
      <xdr:spPr>
        <a:xfrm>
          <a:off x="3562350" y="67856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54610</xdr:rowOff>
    </xdr:from>
    <xdr:to>
      <xdr:col>15</xdr:col>
      <xdr:colOff>101600</xdr:colOff>
      <xdr:row>38</xdr:row>
      <xdr:rowOff>156210</xdr:rowOff>
    </xdr:to>
    <xdr:sp macro="" textlink="">
      <xdr:nvSpPr>
        <xdr:cNvPr id="84" name="楕円 83"/>
        <xdr:cNvSpPr/>
      </xdr:nvSpPr>
      <xdr:spPr>
        <a:xfrm>
          <a:off x="2857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147320</xdr:rowOff>
    </xdr:from>
    <xdr:ext cx="457835" cy="259080"/>
    <xdr:sp macro="" textlink="">
      <xdr:nvSpPr>
        <xdr:cNvPr id="85" name="テキスト ボックス 84"/>
        <xdr:cNvSpPr txBox="1"/>
      </xdr:nvSpPr>
      <xdr:spPr>
        <a:xfrm>
          <a:off x="2673350" y="66624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74930</xdr:rowOff>
    </xdr:from>
    <xdr:to>
      <xdr:col>10</xdr:col>
      <xdr:colOff>165100</xdr:colOff>
      <xdr:row>39</xdr:row>
      <xdr:rowOff>4445</xdr:rowOff>
    </xdr:to>
    <xdr:sp macro="" textlink="">
      <xdr:nvSpPr>
        <xdr:cNvPr id="86" name="楕円 85"/>
        <xdr:cNvSpPr/>
      </xdr:nvSpPr>
      <xdr:spPr>
        <a:xfrm>
          <a:off x="196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167005</xdr:rowOff>
    </xdr:from>
    <xdr:ext cx="457835" cy="250825"/>
    <xdr:sp macro="" textlink="">
      <xdr:nvSpPr>
        <xdr:cNvPr id="87" name="テキスト ボックス 86"/>
        <xdr:cNvSpPr txBox="1"/>
      </xdr:nvSpPr>
      <xdr:spPr>
        <a:xfrm>
          <a:off x="1784350" y="66821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164465</xdr:rowOff>
    </xdr:from>
    <xdr:to>
      <xdr:col>6</xdr:col>
      <xdr:colOff>38100</xdr:colOff>
      <xdr:row>39</xdr:row>
      <xdr:rowOff>94615</xdr:rowOff>
    </xdr:to>
    <xdr:sp macro="" textlink="">
      <xdr:nvSpPr>
        <xdr:cNvPr id="88" name="楕円 87"/>
        <xdr:cNvSpPr/>
      </xdr:nvSpPr>
      <xdr:spPr>
        <a:xfrm>
          <a:off x="107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86360</xdr:rowOff>
    </xdr:from>
    <xdr:ext cx="457835" cy="251460"/>
    <xdr:sp macro="" textlink="">
      <xdr:nvSpPr>
        <xdr:cNvPr id="89" name="テキスト ボックス 88"/>
        <xdr:cNvSpPr txBox="1"/>
      </xdr:nvSpPr>
      <xdr:spPr>
        <a:xfrm>
          <a:off x="895350" y="677291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8" name="テキスト ボックス 97"/>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0" name="テキスト ボックス 99"/>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8920"/>
    <xdr:sp macro="" textlink="">
      <xdr:nvSpPr>
        <xdr:cNvPr id="102" name="テキスト ボックス 101"/>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48920"/>
    <xdr:sp macro="" textlink="">
      <xdr:nvSpPr>
        <xdr:cNvPr id="104" name="テキスト ボックス 103"/>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48920"/>
    <xdr:sp macro="" textlink="">
      <xdr:nvSpPr>
        <xdr:cNvPr id="106" name="テキスト ボックス 105"/>
        <xdr:cNvSpPr txBox="1"/>
      </xdr:nvSpPr>
      <xdr:spPr>
        <a:xfrm>
          <a:off x="230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3565" cy="248920"/>
    <xdr:sp macro="" textlink="">
      <xdr:nvSpPr>
        <xdr:cNvPr id="108" name="テキスト ボックス 107"/>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10" name="テキスト ボックス 109"/>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166370</xdr:rowOff>
    </xdr:from>
    <xdr:to>
      <xdr:col>24</xdr:col>
      <xdr:colOff>62865</xdr:colOff>
      <xdr:row>58</xdr:row>
      <xdr:rowOff>109220</xdr:rowOff>
    </xdr:to>
    <xdr:cxnSp macro="">
      <xdr:nvCxnSpPr>
        <xdr:cNvPr id="112" name="直線コネクタ 111"/>
        <xdr:cNvCxnSpPr/>
      </xdr:nvCxnSpPr>
      <xdr:spPr>
        <a:xfrm flipV="1">
          <a:off x="4633595" y="873887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112395</xdr:rowOff>
    </xdr:from>
    <xdr:ext cx="534670" cy="248285"/>
    <xdr:sp macro="" textlink="">
      <xdr:nvSpPr>
        <xdr:cNvPr id="113" name="総務費最小値テキスト"/>
        <xdr:cNvSpPr txBox="1"/>
      </xdr:nvSpPr>
      <xdr:spPr>
        <a:xfrm>
          <a:off x="4686300" y="100564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109220</xdr:rowOff>
    </xdr:from>
    <xdr:to>
      <xdr:col>24</xdr:col>
      <xdr:colOff>152400</xdr:colOff>
      <xdr:row>58</xdr:row>
      <xdr:rowOff>109220</xdr:rowOff>
    </xdr:to>
    <xdr:cxnSp macro="">
      <xdr:nvCxnSpPr>
        <xdr:cNvPr id="114" name="直線コネクタ 113"/>
        <xdr:cNvCxnSpPr/>
      </xdr:nvCxnSpPr>
      <xdr:spPr>
        <a:xfrm>
          <a:off x="4546600" y="1005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113030</xdr:rowOff>
    </xdr:from>
    <xdr:ext cx="534670" cy="259080"/>
    <xdr:sp macro="" textlink="">
      <xdr:nvSpPr>
        <xdr:cNvPr id="115" name="総務費最大値テキスト"/>
        <xdr:cNvSpPr txBox="1"/>
      </xdr:nvSpPr>
      <xdr:spPr>
        <a:xfrm>
          <a:off x="4686300" y="851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98,828</a:t>
          </a:r>
          <a:endParaRPr kumimoji="1" lang="ja-JP" altLang="en-US" sz="1000" b="1">
            <a:latin typeface="ＭＳ Ｐゴシック"/>
          </a:endParaRPr>
        </a:p>
      </xdr:txBody>
    </xdr:sp>
    <xdr:clientData/>
  </xdr:oneCellAnchor>
  <xdr:twoCellAnchor>
    <xdr:from>
      <xdr:col>23</xdr:col>
      <xdr:colOff>165100</xdr:colOff>
      <xdr:row>50</xdr:row>
      <xdr:rowOff>166370</xdr:rowOff>
    </xdr:from>
    <xdr:to>
      <xdr:col>24</xdr:col>
      <xdr:colOff>152400</xdr:colOff>
      <xdr:row>50</xdr:row>
      <xdr:rowOff>166370</xdr:rowOff>
    </xdr:to>
    <xdr:cxnSp macro="">
      <xdr:nvCxnSpPr>
        <xdr:cNvPr id="116" name="直線コネクタ 115"/>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11430</xdr:rowOff>
    </xdr:from>
    <xdr:to>
      <xdr:col>24</xdr:col>
      <xdr:colOff>63500</xdr:colOff>
      <xdr:row>56</xdr:row>
      <xdr:rowOff>50800</xdr:rowOff>
    </xdr:to>
    <xdr:cxnSp macro="">
      <xdr:nvCxnSpPr>
        <xdr:cNvPr id="117" name="直線コネクタ 116"/>
        <xdr:cNvCxnSpPr/>
      </xdr:nvCxnSpPr>
      <xdr:spPr>
        <a:xfrm flipV="1">
          <a:off x="3797300" y="944118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146050</xdr:rowOff>
    </xdr:from>
    <xdr:ext cx="534670" cy="248920"/>
    <xdr:sp macro="" textlink="">
      <xdr:nvSpPr>
        <xdr:cNvPr id="118" name="総務費平均値テキスト"/>
        <xdr:cNvSpPr txBox="1"/>
      </xdr:nvSpPr>
      <xdr:spPr>
        <a:xfrm>
          <a:off x="4686300" y="94043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167640</xdr:rowOff>
    </xdr:from>
    <xdr:to>
      <xdr:col>24</xdr:col>
      <xdr:colOff>114300</xdr:colOff>
      <xdr:row>55</xdr:row>
      <xdr:rowOff>97790</xdr:rowOff>
    </xdr:to>
    <xdr:sp macro="" textlink="">
      <xdr:nvSpPr>
        <xdr:cNvPr id="119" name="フローチャート: 判断 118"/>
        <xdr:cNvSpPr/>
      </xdr:nvSpPr>
      <xdr:spPr>
        <a:xfrm>
          <a:off x="45847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7620</xdr:rowOff>
    </xdr:from>
    <xdr:to>
      <xdr:col>19</xdr:col>
      <xdr:colOff>177800</xdr:colOff>
      <xdr:row>56</xdr:row>
      <xdr:rowOff>50800</xdr:rowOff>
    </xdr:to>
    <xdr:cxnSp macro="">
      <xdr:nvCxnSpPr>
        <xdr:cNvPr id="120" name="直線コネクタ 119"/>
        <xdr:cNvCxnSpPr/>
      </xdr:nvCxnSpPr>
      <xdr:spPr>
        <a:xfrm>
          <a:off x="2908300" y="9265920"/>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163195</xdr:rowOff>
    </xdr:from>
    <xdr:to>
      <xdr:col>20</xdr:col>
      <xdr:colOff>38100</xdr:colOff>
      <xdr:row>56</xdr:row>
      <xdr:rowOff>93345</xdr:rowOff>
    </xdr:to>
    <xdr:sp macro="" textlink="">
      <xdr:nvSpPr>
        <xdr:cNvPr id="121" name="フローチャート: 判断 120"/>
        <xdr:cNvSpPr/>
      </xdr:nvSpPr>
      <xdr:spPr>
        <a:xfrm>
          <a:off x="3746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109855</xdr:rowOff>
    </xdr:from>
    <xdr:ext cx="522605" cy="250825"/>
    <xdr:sp macro="" textlink="">
      <xdr:nvSpPr>
        <xdr:cNvPr id="122" name="テキスト ボックス 121"/>
        <xdr:cNvSpPr txBox="1"/>
      </xdr:nvSpPr>
      <xdr:spPr>
        <a:xfrm>
          <a:off x="3529965" y="93681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7620</xdr:rowOff>
    </xdr:from>
    <xdr:to>
      <xdr:col>15</xdr:col>
      <xdr:colOff>50800</xdr:colOff>
      <xdr:row>56</xdr:row>
      <xdr:rowOff>33655</xdr:rowOff>
    </xdr:to>
    <xdr:cxnSp macro="">
      <xdr:nvCxnSpPr>
        <xdr:cNvPr id="123" name="直線コネクタ 122"/>
        <xdr:cNvCxnSpPr/>
      </xdr:nvCxnSpPr>
      <xdr:spPr>
        <a:xfrm flipV="1">
          <a:off x="2019300" y="9265920"/>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24" name="フローチャート: 判断 123"/>
        <xdr:cNvSpPr/>
      </xdr:nvSpPr>
      <xdr:spPr>
        <a:xfrm>
          <a:off x="2857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41910</xdr:rowOff>
    </xdr:from>
    <xdr:ext cx="522605" cy="250190"/>
    <xdr:sp macro="" textlink="">
      <xdr:nvSpPr>
        <xdr:cNvPr id="125" name="テキスト ボックス 124"/>
        <xdr:cNvSpPr txBox="1"/>
      </xdr:nvSpPr>
      <xdr:spPr>
        <a:xfrm>
          <a:off x="2640965" y="96431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158750</xdr:rowOff>
    </xdr:from>
    <xdr:to>
      <xdr:col>10</xdr:col>
      <xdr:colOff>114300</xdr:colOff>
      <xdr:row>56</xdr:row>
      <xdr:rowOff>33655</xdr:rowOff>
    </xdr:to>
    <xdr:cxnSp macro="">
      <xdr:nvCxnSpPr>
        <xdr:cNvPr id="126" name="直線コネクタ 125"/>
        <xdr:cNvCxnSpPr/>
      </xdr:nvCxnSpPr>
      <xdr:spPr>
        <a:xfrm>
          <a:off x="1130300" y="95885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76835</xdr:rowOff>
    </xdr:from>
    <xdr:to>
      <xdr:col>10</xdr:col>
      <xdr:colOff>165100</xdr:colOff>
      <xdr:row>55</xdr:row>
      <xdr:rowOff>6985</xdr:rowOff>
    </xdr:to>
    <xdr:sp macro="" textlink="">
      <xdr:nvSpPr>
        <xdr:cNvPr id="127" name="フローチャート: 判断 126"/>
        <xdr:cNvSpPr/>
      </xdr:nvSpPr>
      <xdr:spPr>
        <a:xfrm>
          <a:off x="1968500" y="93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23495</xdr:rowOff>
    </xdr:from>
    <xdr:ext cx="522605" cy="259080"/>
    <xdr:sp macro="" textlink="">
      <xdr:nvSpPr>
        <xdr:cNvPr id="128" name="テキスト ボックス 127"/>
        <xdr:cNvSpPr txBox="1"/>
      </xdr:nvSpPr>
      <xdr:spPr>
        <a:xfrm>
          <a:off x="1751965" y="91103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59055</xdr:rowOff>
    </xdr:from>
    <xdr:to>
      <xdr:col>6</xdr:col>
      <xdr:colOff>38100</xdr:colOff>
      <xdr:row>54</xdr:row>
      <xdr:rowOff>160655</xdr:rowOff>
    </xdr:to>
    <xdr:sp macro="" textlink="">
      <xdr:nvSpPr>
        <xdr:cNvPr id="129" name="フローチャート: 判断 128"/>
        <xdr:cNvSpPr/>
      </xdr:nvSpPr>
      <xdr:spPr>
        <a:xfrm>
          <a:off x="1079500" y="93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6350</xdr:rowOff>
    </xdr:from>
    <xdr:ext cx="522605" cy="251460"/>
    <xdr:sp macro="" textlink="">
      <xdr:nvSpPr>
        <xdr:cNvPr id="130" name="テキスト ボックス 129"/>
        <xdr:cNvSpPr txBox="1"/>
      </xdr:nvSpPr>
      <xdr:spPr>
        <a:xfrm>
          <a:off x="862965" y="90932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132080</xdr:rowOff>
    </xdr:from>
    <xdr:to>
      <xdr:col>24</xdr:col>
      <xdr:colOff>114300</xdr:colOff>
      <xdr:row>55</xdr:row>
      <xdr:rowOff>62230</xdr:rowOff>
    </xdr:to>
    <xdr:sp macro="" textlink="">
      <xdr:nvSpPr>
        <xdr:cNvPr id="136" name="楕円 135"/>
        <xdr:cNvSpPr/>
      </xdr:nvSpPr>
      <xdr:spPr>
        <a:xfrm>
          <a:off x="45847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154940</xdr:rowOff>
    </xdr:from>
    <xdr:ext cx="534670" cy="251460"/>
    <xdr:sp macro="" textlink="">
      <xdr:nvSpPr>
        <xdr:cNvPr id="137" name="総務費該当値テキスト"/>
        <xdr:cNvSpPr txBox="1"/>
      </xdr:nvSpPr>
      <xdr:spPr>
        <a:xfrm>
          <a:off x="4686300" y="92417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0</xdr:rowOff>
    </xdr:from>
    <xdr:to>
      <xdr:col>20</xdr:col>
      <xdr:colOff>38100</xdr:colOff>
      <xdr:row>56</xdr:row>
      <xdr:rowOff>101600</xdr:rowOff>
    </xdr:to>
    <xdr:sp macro="" textlink="">
      <xdr:nvSpPr>
        <xdr:cNvPr id="138" name="楕円 137"/>
        <xdr:cNvSpPr/>
      </xdr:nvSpPr>
      <xdr:spPr>
        <a:xfrm>
          <a:off x="3746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92710</xdr:rowOff>
    </xdr:from>
    <xdr:ext cx="522605" cy="259080"/>
    <xdr:sp macro="" textlink="">
      <xdr:nvSpPr>
        <xdr:cNvPr id="139" name="テキスト ボックス 138"/>
        <xdr:cNvSpPr txBox="1"/>
      </xdr:nvSpPr>
      <xdr:spPr>
        <a:xfrm>
          <a:off x="3529965" y="96939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128270</xdr:rowOff>
    </xdr:from>
    <xdr:to>
      <xdr:col>15</xdr:col>
      <xdr:colOff>101600</xdr:colOff>
      <xdr:row>54</xdr:row>
      <xdr:rowOff>58420</xdr:rowOff>
    </xdr:to>
    <xdr:sp macro="" textlink="">
      <xdr:nvSpPr>
        <xdr:cNvPr id="140" name="楕円 139"/>
        <xdr:cNvSpPr/>
      </xdr:nvSpPr>
      <xdr:spPr>
        <a:xfrm>
          <a:off x="2857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74930</xdr:rowOff>
    </xdr:from>
    <xdr:ext cx="522605" cy="251460"/>
    <xdr:sp macro="" textlink="">
      <xdr:nvSpPr>
        <xdr:cNvPr id="141" name="テキスト ボックス 140"/>
        <xdr:cNvSpPr txBox="1"/>
      </xdr:nvSpPr>
      <xdr:spPr>
        <a:xfrm>
          <a:off x="2640965" y="89903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154940</xdr:rowOff>
    </xdr:from>
    <xdr:to>
      <xdr:col>10</xdr:col>
      <xdr:colOff>165100</xdr:colOff>
      <xdr:row>56</xdr:row>
      <xdr:rowOff>84455</xdr:rowOff>
    </xdr:to>
    <xdr:sp macro="" textlink="">
      <xdr:nvSpPr>
        <xdr:cNvPr id="142" name="楕円 141"/>
        <xdr:cNvSpPr/>
      </xdr:nvSpPr>
      <xdr:spPr>
        <a:xfrm>
          <a:off x="1968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75565</xdr:rowOff>
    </xdr:from>
    <xdr:ext cx="522605" cy="250825"/>
    <xdr:sp macro="" textlink="">
      <xdr:nvSpPr>
        <xdr:cNvPr id="143" name="テキスト ボックス 142"/>
        <xdr:cNvSpPr txBox="1"/>
      </xdr:nvSpPr>
      <xdr:spPr>
        <a:xfrm>
          <a:off x="1751965" y="967676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107950</xdr:rowOff>
    </xdr:from>
    <xdr:to>
      <xdr:col>6</xdr:col>
      <xdr:colOff>38100</xdr:colOff>
      <xdr:row>56</xdr:row>
      <xdr:rowOff>38100</xdr:rowOff>
    </xdr:to>
    <xdr:sp macro="" textlink="">
      <xdr:nvSpPr>
        <xdr:cNvPr id="144" name="楕円 143"/>
        <xdr:cNvSpPr/>
      </xdr:nvSpPr>
      <xdr:spPr>
        <a:xfrm>
          <a:off x="1079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29210</xdr:rowOff>
    </xdr:from>
    <xdr:ext cx="522605" cy="251460"/>
    <xdr:sp macro="" textlink="">
      <xdr:nvSpPr>
        <xdr:cNvPr id="145" name="テキスト ボックス 144"/>
        <xdr:cNvSpPr txBox="1"/>
      </xdr:nvSpPr>
      <xdr:spPr>
        <a:xfrm>
          <a:off x="862965" y="96304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4" name="テキスト ボックス 153"/>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3565" cy="248920"/>
    <xdr:sp macro="" textlink="">
      <xdr:nvSpPr>
        <xdr:cNvPr id="156" name="テキスト ボックス 155"/>
        <xdr:cNvSpPr txBox="1"/>
      </xdr:nvSpPr>
      <xdr:spPr>
        <a:xfrm>
          <a:off x="166370" y="13827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3565" cy="248920"/>
    <xdr:sp macro="" textlink="">
      <xdr:nvSpPr>
        <xdr:cNvPr id="158" name="テキスト ボックス 157"/>
        <xdr:cNvSpPr txBox="1"/>
      </xdr:nvSpPr>
      <xdr:spPr>
        <a:xfrm>
          <a:off x="166370" y="133705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3565" cy="248920"/>
    <xdr:sp macro="" textlink="">
      <xdr:nvSpPr>
        <xdr:cNvPr id="160" name="テキスト ボックス 159"/>
        <xdr:cNvSpPr txBox="1"/>
      </xdr:nvSpPr>
      <xdr:spPr>
        <a:xfrm>
          <a:off x="166370" y="12913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3565" cy="248920"/>
    <xdr:sp macro="" textlink="">
      <xdr:nvSpPr>
        <xdr:cNvPr id="162" name="テキスト ボックス 161"/>
        <xdr:cNvSpPr txBox="1"/>
      </xdr:nvSpPr>
      <xdr:spPr>
        <a:xfrm>
          <a:off x="166370" y="12456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3565" cy="248920"/>
    <xdr:sp macro="" textlink="">
      <xdr:nvSpPr>
        <xdr:cNvPr id="164" name="テキスト ボックス 163"/>
        <xdr:cNvSpPr txBox="1"/>
      </xdr:nvSpPr>
      <xdr:spPr>
        <a:xfrm>
          <a:off x="166370" y="11998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3565" cy="248920"/>
    <xdr:sp macro="" textlink="">
      <xdr:nvSpPr>
        <xdr:cNvPr id="166" name="テキスト ボックス 165"/>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77</xdr:row>
      <xdr:rowOff>143510</xdr:rowOff>
    </xdr:to>
    <xdr:cxnSp macro="">
      <xdr:nvCxnSpPr>
        <xdr:cNvPr id="168" name="直線コネクタ 167"/>
        <xdr:cNvCxnSpPr/>
      </xdr:nvCxnSpPr>
      <xdr:spPr>
        <a:xfrm flipV="1">
          <a:off x="4633595" y="1202118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146685</xdr:rowOff>
    </xdr:from>
    <xdr:ext cx="598805" cy="248285"/>
    <xdr:sp macro="" textlink="">
      <xdr:nvSpPr>
        <xdr:cNvPr id="169" name="民生費最小値テキスト"/>
        <xdr:cNvSpPr txBox="1"/>
      </xdr:nvSpPr>
      <xdr:spPr>
        <a:xfrm>
          <a:off x="4686300" y="133483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127,371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170" name="直線コネクタ 169"/>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98805" cy="259080"/>
    <xdr:sp macro="" textlink="">
      <xdr:nvSpPr>
        <xdr:cNvPr id="171" name="民生費最大値テキスト"/>
        <xdr:cNvSpPr txBox="1"/>
      </xdr:nvSpPr>
      <xdr:spPr>
        <a:xfrm>
          <a:off x="4686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185,256</a:t>
          </a:r>
          <a:endParaRPr kumimoji="1" lang="ja-JP" altLang="en-US" sz="1000" b="1">
            <a:latin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2" name="直線コネクタ 171"/>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40640</xdr:rowOff>
    </xdr:from>
    <xdr:to>
      <xdr:col>24</xdr:col>
      <xdr:colOff>63500</xdr:colOff>
      <xdr:row>74</xdr:row>
      <xdr:rowOff>93980</xdr:rowOff>
    </xdr:to>
    <xdr:cxnSp macro="">
      <xdr:nvCxnSpPr>
        <xdr:cNvPr id="173" name="直線コネクタ 172"/>
        <xdr:cNvCxnSpPr/>
      </xdr:nvCxnSpPr>
      <xdr:spPr>
        <a:xfrm flipV="1">
          <a:off x="3797300" y="12556490"/>
          <a:ext cx="8382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31115</xdr:rowOff>
    </xdr:from>
    <xdr:ext cx="598805" cy="249555"/>
    <xdr:sp macro="" textlink="">
      <xdr:nvSpPr>
        <xdr:cNvPr id="174" name="民生費平均値テキスト"/>
        <xdr:cNvSpPr txBox="1"/>
      </xdr:nvSpPr>
      <xdr:spPr>
        <a:xfrm>
          <a:off x="4686300" y="127184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52705</xdr:rowOff>
    </xdr:from>
    <xdr:to>
      <xdr:col>24</xdr:col>
      <xdr:colOff>114300</xdr:colOff>
      <xdr:row>74</xdr:row>
      <xdr:rowOff>154940</xdr:rowOff>
    </xdr:to>
    <xdr:sp macro="" textlink="">
      <xdr:nvSpPr>
        <xdr:cNvPr id="175" name="フローチャート: 判断 174"/>
        <xdr:cNvSpPr/>
      </xdr:nvSpPr>
      <xdr:spPr>
        <a:xfrm>
          <a:off x="4584700" y="12740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93980</xdr:rowOff>
    </xdr:from>
    <xdr:to>
      <xdr:col>19</xdr:col>
      <xdr:colOff>177800</xdr:colOff>
      <xdr:row>75</xdr:row>
      <xdr:rowOff>11430</xdr:rowOff>
    </xdr:to>
    <xdr:cxnSp macro="">
      <xdr:nvCxnSpPr>
        <xdr:cNvPr id="176" name="直線コネクタ 175"/>
        <xdr:cNvCxnSpPr/>
      </xdr:nvCxnSpPr>
      <xdr:spPr>
        <a:xfrm flipV="1">
          <a:off x="2908300" y="127812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19050</xdr:rowOff>
    </xdr:from>
    <xdr:to>
      <xdr:col>20</xdr:col>
      <xdr:colOff>38100</xdr:colOff>
      <xdr:row>75</xdr:row>
      <xdr:rowOff>120650</xdr:rowOff>
    </xdr:to>
    <xdr:sp macro="" textlink="">
      <xdr:nvSpPr>
        <xdr:cNvPr id="177" name="フローチャート: 判断 176"/>
        <xdr:cNvSpPr/>
      </xdr:nvSpPr>
      <xdr:spPr>
        <a:xfrm>
          <a:off x="3746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111760</xdr:rowOff>
    </xdr:from>
    <xdr:ext cx="586740" cy="248920"/>
    <xdr:sp macro="" textlink="">
      <xdr:nvSpPr>
        <xdr:cNvPr id="178" name="テキスト ボックス 177"/>
        <xdr:cNvSpPr txBox="1"/>
      </xdr:nvSpPr>
      <xdr:spPr>
        <a:xfrm>
          <a:off x="3497580" y="1297051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141605</xdr:rowOff>
    </xdr:from>
    <xdr:to>
      <xdr:col>15</xdr:col>
      <xdr:colOff>50800</xdr:colOff>
      <xdr:row>75</xdr:row>
      <xdr:rowOff>11430</xdr:rowOff>
    </xdr:to>
    <xdr:cxnSp macro="">
      <xdr:nvCxnSpPr>
        <xdr:cNvPr id="179" name="直線コネクタ 178"/>
        <xdr:cNvCxnSpPr/>
      </xdr:nvCxnSpPr>
      <xdr:spPr>
        <a:xfrm>
          <a:off x="2019300" y="128289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169545</xdr:rowOff>
    </xdr:from>
    <xdr:to>
      <xdr:col>15</xdr:col>
      <xdr:colOff>101600</xdr:colOff>
      <xdr:row>74</xdr:row>
      <xdr:rowOff>99695</xdr:rowOff>
    </xdr:to>
    <xdr:sp macro="" textlink="">
      <xdr:nvSpPr>
        <xdr:cNvPr id="180" name="フローチャート: 判断 179"/>
        <xdr:cNvSpPr/>
      </xdr:nvSpPr>
      <xdr:spPr>
        <a:xfrm>
          <a:off x="2857500" y="1268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116205</xdr:rowOff>
    </xdr:from>
    <xdr:ext cx="586740" cy="259080"/>
    <xdr:sp macro="" textlink="">
      <xdr:nvSpPr>
        <xdr:cNvPr id="181" name="テキスト ボックス 180"/>
        <xdr:cNvSpPr txBox="1"/>
      </xdr:nvSpPr>
      <xdr:spPr>
        <a:xfrm>
          <a:off x="2608580" y="1246060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141605</xdr:rowOff>
    </xdr:from>
    <xdr:to>
      <xdr:col>10</xdr:col>
      <xdr:colOff>114300</xdr:colOff>
      <xdr:row>76</xdr:row>
      <xdr:rowOff>44450</xdr:rowOff>
    </xdr:to>
    <xdr:cxnSp macro="">
      <xdr:nvCxnSpPr>
        <xdr:cNvPr id="182" name="直線コネクタ 181"/>
        <xdr:cNvCxnSpPr/>
      </xdr:nvCxnSpPr>
      <xdr:spPr>
        <a:xfrm flipV="1">
          <a:off x="1130300" y="1282890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100965</xdr:rowOff>
    </xdr:from>
    <xdr:to>
      <xdr:col>10</xdr:col>
      <xdr:colOff>165100</xdr:colOff>
      <xdr:row>74</xdr:row>
      <xdr:rowOff>31115</xdr:rowOff>
    </xdr:to>
    <xdr:sp macro="" textlink="">
      <xdr:nvSpPr>
        <xdr:cNvPr id="183" name="フローチャート: 判断 182"/>
        <xdr:cNvSpPr/>
      </xdr:nvSpPr>
      <xdr:spPr>
        <a:xfrm>
          <a:off x="1968500" y="1261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47625</xdr:rowOff>
    </xdr:from>
    <xdr:ext cx="586740" cy="259080"/>
    <xdr:sp macro="" textlink="">
      <xdr:nvSpPr>
        <xdr:cNvPr id="184" name="テキスト ボックス 183"/>
        <xdr:cNvSpPr txBox="1"/>
      </xdr:nvSpPr>
      <xdr:spPr>
        <a:xfrm>
          <a:off x="1719580" y="123920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73</xdr:row>
      <xdr:rowOff>163830</xdr:rowOff>
    </xdr:from>
    <xdr:to>
      <xdr:col>6</xdr:col>
      <xdr:colOff>38100</xdr:colOff>
      <xdr:row>74</xdr:row>
      <xdr:rowOff>93980</xdr:rowOff>
    </xdr:to>
    <xdr:sp macro="" textlink="">
      <xdr:nvSpPr>
        <xdr:cNvPr id="185" name="フローチャート: 判断 184"/>
        <xdr:cNvSpPr/>
      </xdr:nvSpPr>
      <xdr:spPr>
        <a:xfrm>
          <a:off x="10795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110490</xdr:rowOff>
    </xdr:from>
    <xdr:ext cx="586740" cy="250190"/>
    <xdr:sp macro="" textlink="">
      <xdr:nvSpPr>
        <xdr:cNvPr id="186" name="テキスト ボックス 185"/>
        <xdr:cNvSpPr txBox="1"/>
      </xdr:nvSpPr>
      <xdr:spPr>
        <a:xfrm>
          <a:off x="830580" y="1245489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154,217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161290</xdr:rowOff>
    </xdr:from>
    <xdr:to>
      <xdr:col>24</xdr:col>
      <xdr:colOff>114300</xdr:colOff>
      <xdr:row>73</xdr:row>
      <xdr:rowOff>91440</xdr:rowOff>
    </xdr:to>
    <xdr:sp macro="" textlink="">
      <xdr:nvSpPr>
        <xdr:cNvPr id="192" name="楕円 191"/>
        <xdr:cNvSpPr/>
      </xdr:nvSpPr>
      <xdr:spPr>
        <a:xfrm>
          <a:off x="4584700" y="125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12700</xdr:rowOff>
    </xdr:from>
    <xdr:ext cx="598805" cy="259080"/>
    <xdr:sp macro="" textlink="">
      <xdr:nvSpPr>
        <xdr:cNvPr id="193" name="民生費該当値テキスト"/>
        <xdr:cNvSpPr txBox="1"/>
      </xdr:nvSpPr>
      <xdr:spPr>
        <a:xfrm>
          <a:off x="4686300" y="12357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43180</xdr:rowOff>
    </xdr:from>
    <xdr:to>
      <xdr:col>20</xdr:col>
      <xdr:colOff>38100</xdr:colOff>
      <xdr:row>74</xdr:row>
      <xdr:rowOff>144780</xdr:rowOff>
    </xdr:to>
    <xdr:sp macro="" textlink="">
      <xdr:nvSpPr>
        <xdr:cNvPr id="194" name="楕円 193"/>
        <xdr:cNvSpPr/>
      </xdr:nvSpPr>
      <xdr:spPr>
        <a:xfrm>
          <a:off x="3746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161290</xdr:rowOff>
    </xdr:from>
    <xdr:ext cx="586740" cy="259080"/>
    <xdr:sp macro="" textlink="">
      <xdr:nvSpPr>
        <xdr:cNvPr id="195" name="テキスト ボックス 194"/>
        <xdr:cNvSpPr txBox="1"/>
      </xdr:nvSpPr>
      <xdr:spPr>
        <a:xfrm>
          <a:off x="3497580" y="125056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132080</xdr:rowOff>
    </xdr:from>
    <xdr:to>
      <xdr:col>15</xdr:col>
      <xdr:colOff>101600</xdr:colOff>
      <xdr:row>75</xdr:row>
      <xdr:rowOff>62230</xdr:rowOff>
    </xdr:to>
    <xdr:sp macro="" textlink="">
      <xdr:nvSpPr>
        <xdr:cNvPr id="196" name="楕円 195"/>
        <xdr:cNvSpPr/>
      </xdr:nvSpPr>
      <xdr:spPr>
        <a:xfrm>
          <a:off x="28575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53340</xdr:rowOff>
    </xdr:from>
    <xdr:ext cx="586740" cy="250190"/>
    <xdr:sp macro="" textlink="">
      <xdr:nvSpPr>
        <xdr:cNvPr id="197" name="テキスト ボックス 196"/>
        <xdr:cNvSpPr txBox="1"/>
      </xdr:nvSpPr>
      <xdr:spPr>
        <a:xfrm>
          <a:off x="2608580" y="1291209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90805</xdr:rowOff>
    </xdr:from>
    <xdr:to>
      <xdr:col>10</xdr:col>
      <xdr:colOff>165100</xdr:colOff>
      <xdr:row>75</xdr:row>
      <xdr:rowOff>20955</xdr:rowOff>
    </xdr:to>
    <xdr:sp macro="" textlink="">
      <xdr:nvSpPr>
        <xdr:cNvPr id="198" name="楕円 197"/>
        <xdr:cNvSpPr/>
      </xdr:nvSpPr>
      <xdr:spPr>
        <a:xfrm>
          <a:off x="1968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12065</xdr:rowOff>
    </xdr:from>
    <xdr:ext cx="586740" cy="259080"/>
    <xdr:sp macro="" textlink="">
      <xdr:nvSpPr>
        <xdr:cNvPr id="199" name="テキスト ボックス 198"/>
        <xdr:cNvSpPr txBox="1"/>
      </xdr:nvSpPr>
      <xdr:spPr>
        <a:xfrm>
          <a:off x="1719580" y="1287081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165100</xdr:rowOff>
    </xdr:from>
    <xdr:to>
      <xdr:col>6</xdr:col>
      <xdr:colOff>38100</xdr:colOff>
      <xdr:row>76</xdr:row>
      <xdr:rowOff>95250</xdr:rowOff>
    </xdr:to>
    <xdr:sp macro="" textlink="">
      <xdr:nvSpPr>
        <xdr:cNvPr id="200" name="楕円 199"/>
        <xdr:cNvSpPr/>
      </xdr:nvSpPr>
      <xdr:spPr>
        <a:xfrm>
          <a:off x="1079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86360</xdr:rowOff>
    </xdr:from>
    <xdr:ext cx="586740" cy="251460"/>
    <xdr:sp macro="" textlink="">
      <xdr:nvSpPr>
        <xdr:cNvPr id="201" name="テキスト ボックス 200"/>
        <xdr:cNvSpPr txBox="1"/>
      </xdr:nvSpPr>
      <xdr:spPr>
        <a:xfrm>
          <a:off x="830580" y="1311656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0" name="テキスト ボックス 209"/>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855" cy="248920"/>
    <xdr:sp macro="" textlink="">
      <xdr:nvSpPr>
        <xdr:cNvPr id="212" name="テキスト ボックス 211"/>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8" name="テキスト ボックス 217"/>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3565" cy="259080"/>
    <xdr:sp macro="" textlink="">
      <xdr:nvSpPr>
        <xdr:cNvPr id="222" name="テキスト ボックス 221"/>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4" name="テキスト ボックス 223"/>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99</xdr:row>
      <xdr:rowOff>50165</xdr:rowOff>
    </xdr:to>
    <xdr:cxnSp macro="">
      <xdr:nvCxnSpPr>
        <xdr:cNvPr id="226" name="直線コネクタ 225"/>
        <xdr:cNvCxnSpPr/>
      </xdr:nvCxnSpPr>
      <xdr:spPr>
        <a:xfrm flipV="1">
          <a:off x="4633595" y="15485745"/>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53975</xdr:rowOff>
    </xdr:from>
    <xdr:ext cx="534670" cy="249555"/>
    <xdr:sp macro="" textlink="">
      <xdr:nvSpPr>
        <xdr:cNvPr id="227" name="衛生費最小値テキスト"/>
        <xdr:cNvSpPr txBox="1"/>
      </xdr:nvSpPr>
      <xdr:spPr>
        <a:xfrm>
          <a:off x="4686300" y="170275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19,705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50165</xdr:rowOff>
    </xdr:from>
    <xdr:to>
      <xdr:col>24</xdr:col>
      <xdr:colOff>152400</xdr:colOff>
      <xdr:row>99</xdr:row>
      <xdr:rowOff>50165</xdr:rowOff>
    </xdr:to>
    <xdr:cxnSp macro="">
      <xdr:nvCxnSpPr>
        <xdr:cNvPr id="228" name="直線コネクタ 227"/>
        <xdr:cNvCxnSpPr/>
      </xdr:nvCxnSpPr>
      <xdr:spPr>
        <a:xfrm>
          <a:off x="4546600" y="1702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29" name="衛生費最大値テキスト"/>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100,435</a:t>
          </a:r>
          <a:endParaRPr kumimoji="1" lang="ja-JP" altLang="en-US" sz="1000" b="1">
            <a:latin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0" name="直線コネクタ 229"/>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83185</xdr:rowOff>
    </xdr:from>
    <xdr:to>
      <xdr:col>24</xdr:col>
      <xdr:colOff>63500</xdr:colOff>
      <xdr:row>96</xdr:row>
      <xdr:rowOff>98425</xdr:rowOff>
    </xdr:to>
    <xdr:cxnSp macro="">
      <xdr:nvCxnSpPr>
        <xdr:cNvPr id="231" name="直線コネクタ 230"/>
        <xdr:cNvCxnSpPr/>
      </xdr:nvCxnSpPr>
      <xdr:spPr>
        <a:xfrm flipV="1">
          <a:off x="3797300" y="1654238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57150</xdr:rowOff>
    </xdr:from>
    <xdr:ext cx="534670" cy="259080"/>
    <xdr:sp macro="" textlink="">
      <xdr:nvSpPr>
        <xdr:cNvPr id="232" name="衛生費平均値テキスト"/>
        <xdr:cNvSpPr txBox="1"/>
      </xdr:nvSpPr>
      <xdr:spPr>
        <a:xfrm>
          <a:off x="4686300" y="1651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78740</xdr:rowOff>
    </xdr:from>
    <xdr:to>
      <xdr:col>24</xdr:col>
      <xdr:colOff>114300</xdr:colOff>
      <xdr:row>97</xdr:row>
      <xdr:rowOff>8890</xdr:rowOff>
    </xdr:to>
    <xdr:sp macro="" textlink="">
      <xdr:nvSpPr>
        <xdr:cNvPr id="233" name="フローチャート: 判断 232"/>
        <xdr:cNvSpPr/>
      </xdr:nvSpPr>
      <xdr:spPr>
        <a:xfrm>
          <a:off x="4584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8890</xdr:rowOff>
    </xdr:from>
    <xdr:to>
      <xdr:col>19</xdr:col>
      <xdr:colOff>177800</xdr:colOff>
      <xdr:row>96</xdr:row>
      <xdr:rowOff>98425</xdr:rowOff>
    </xdr:to>
    <xdr:cxnSp macro="">
      <xdr:nvCxnSpPr>
        <xdr:cNvPr id="234" name="直線コネクタ 233"/>
        <xdr:cNvCxnSpPr/>
      </xdr:nvCxnSpPr>
      <xdr:spPr>
        <a:xfrm>
          <a:off x="2908300" y="164680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160655</xdr:rowOff>
    </xdr:from>
    <xdr:to>
      <xdr:col>20</xdr:col>
      <xdr:colOff>38100</xdr:colOff>
      <xdr:row>96</xdr:row>
      <xdr:rowOff>90805</xdr:rowOff>
    </xdr:to>
    <xdr:sp macro="" textlink="">
      <xdr:nvSpPr>
        <xdr:cNvPr id="235" name="フローチャート: 判断 234"/>
        <xdr:cNvSpPr/>
      </xdr:nvSpPr>
      <xdr:spPr>
        <a:xfrm>
          <a:off x="3746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107315</xdr:rowOff>
    </xdr:from>
    <xdr:ext cx="522605" cy="259080"/>
    <xdr:sp macro="" textlink="">
      <xdr:nvSpPr>
        <xdr:cNvPr id="236" name="テキスト ボックス 235"/>
        <xdr:cNvSpPr txBox="1"/>
      </xdr:nvSpPr>
      <xdr:spPr>
        <a:xfrm>
          <a:off x="3529965" y="162236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133985</xdr:rowOff>
    </xdr:from>
    <xdr:to>
      <xdr:col>15</xdr:col>
      <xdr:colOff>50800</xdr:colOff>
      <xdr:row>96</xdr:row>
      <xdr:rowOff>8890</xdr:rowOff>
    </xdr:to>
    <xdr:cxnSp macro="">
      <xdr:nvCxnSpPr>
        <xdr:cNvPr id="237" name="直線コネクタ 236"/>
        <xdr:cNvCxnSpPr/>
      </xdr:nvCxnSpPr>
      <xdr:spPr>
        <a:xfrm>
          <a:off x="2019300" y="164217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166370</xdr:rowOff>
    </xdr:from>
    <xdr:to>
      <xdr:col>15</xdr:col>
      <xdr:colOff>101600</xdr:colOff>
      <xdr:row>97</xdr:row>
      <xdr:rowOff>95885</xdr:rowOff>
    </xdr:to>
    <xdr:sp macro="" textlink="">
      <xdr:nvSpPr>
        <xdr:cNvPr id="238" name="フローチャート: 判断 237"/>
        <xdr:cNvSpPr/>
      </xdr:nvSpPr>
      <xdr:spPr>
        <a:xfrm>
          <a:off x="285750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86995</xdr:rowOff>
    </xdr:from>
    <xdr:ext cx="522605" cy="250825"/>
    <xdr:sp macro="" textlink="">
      <xdr:nvSpPr>
        <xdr:cNvPr id="239" name="テキスト ボックス 238"/>
        <xdr:cNvSpPr txBox="1"/>
      </xdr:nvSpPr>
      <xdr:spPr>
        <a:xfrm>
          <a:off x="2640965" y="167176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133985</xdr:rowOff>
    </xdr:from>
    <xdr:to>
      <xdr:col>10</xdr:col>
      <xdr:colOff>114300</xdr:colOff>
      <xdr:row>95</xdr:row>
      <xdr:rowOff>136525</xdr:rowOff>
    </xdr:to>
    <xdr:cxnSp macro="">
      <xdr:nvCxnSpPr>
        <xdr:cNvPr id="240" name="直線コネクタ 239"/>
        <xdr:cNvCxnSpPr/>
      </xdr:nvCxnSpPr>
      <xdr:spPr>
        <a:xfrm flipV="1">
          <a:off x="1130300" y="164217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77470</xdr:rowOff>
    </xdr:from>
    <xdr:to>
      <xdr:col>10</xdr:col>
      <xdr:colOff>165100</xdr:colOff>
      <xdr:row>97</xdr:row>
      <xdr:rowOff>7620</xdr:rowOff>
    </xdr:to>
    <xdr:sp macro="" textlink="">
      <xdr:nvSpPr>
        <xdr:cNvPr id="241" name="フローチャート: 判断 240"/>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170180</xdr:rowOff>
    </xdr:from>
    <xdr:ext cx="522605" cy="259080"/>
    <xdr:sp macro="" textlink="">
      <xdr:nvSpPr>
        <xdr:cNvPr id="242" name="テキスト ボックス 241"/>
        <xdr:cNvSpPr txBox="1"/>
      </xdr:nvSpPr>
      <xdr:spPr>
        <a:xfrm>
          <a:off x="1751965" y="16629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113030</xdr:rowOff>
    </xdr:from>
    <xdr:to>
      <xdr:col>6</xdr:col>
      <xdr:colOff>38100</xdr:colOff>
      <xdr:row>97</xdr:row>
      <xdr:rowOff>43180</xdr:rowOff>
    </xdr:to>
    <xdr:sp macro="" textlink="">
      <xdr:nvSpPr>
        <xdr:cNvPr id="243" name="フローチャート: 判断 242"/>
        <xdr:cNvSpPr/>
      </xdr:nvSpPr>
      <xdr:spPr>
        <a:xfrm>
          <a:off x="1079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34925</xdr:rowOff>
    </xdr:from>
    <xdr:ext cx="522605" cy="259080"/>
    <xdr:sp macro="" textlink="">
      <xdr:nvSpPr>
        <xdr:cNvPr id="244" name="テキスト ボックス 243"/>
        <xdr:cNvSpPr txBox="1"/>
      </xdr:nvSpPr>
      <xdr:spPr>
        <a:xfrm>
          <a:off x="862965" y="166655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32385</xdr:rowOff>
    </xdr:from>
    <xdr:to>
      <xdr:col>24</xdr:col>
      <xdr:colOff>114300</xdr:colOff>
      <xdr:row>96</xdr:row>
      <xdr:rowOff>133985</xdr:rowOff>
    </xdr:to>
    <xdr:sp macro="" textlink="">
      <xdr:nvSpPr>
        <xdr:cNvPr id="250" name="楕円 249"/>
        <xdr:cNvSpPr/>
      </xdr:nvSpPr>
      <xdr:spPr>
        <a:xfrm>
          <a:off x="45847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55245</xdr:rowOff>
    </xdr:from>
    <xdr:ext cx="534670" cy="248285"/>
    <xdr:sp macro="" textlink="">
      <xdr:nvSpPr>
        <xdr:cNvPr id="251" name="衛生費該当値テキスト"/>
        <xdr:cNvSpPr txBox="1"/>
      </xdr:nvSpPr>
      <xdr:spPr>
        <a:xfrm>
          <a:off x="4686300" y="163429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47625</xdr:rowOff>
    </xdr:from>
    <xdr:to>
      <xdr:col>20</xdr:col>
      <xdr:colOff>38100</xdr:colOff>
      <xdr:row>96</xdr:row>
      <xdr:rowOff>149225</xdr:rowOff>
    </xdr:to>
    <xdr:sp macro="" textlink="">
      <xdr:nvSpPr>
        <xdr:cNvPr id="252" name="楕円 251"/>
        <xdr:cNvSpPr/>
      </xdr:nvSpPr>
      <xdr:spPr>
        <a:xfrm>
          <a:off x="3746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140335</xdr:rowOff>
    </xdr:from>
    <xdr:ext cx="522605" cy="259080"/>
    <xdr:sp macro="" textlink="">
      <xdr:nvSpPr>
        <xdr:cNvPr id="253" name="テキスト ボックス 252"/>
        <xdr:cNvSpPr txBox="1"/>
      </xdr:nvSpPr>
      <xdr:spPr>
        <a:xfrm>
          <a:off x="3529965" y="16599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129540</xdr:rowOff>
    </xdr:from>
    <xdr:to>
      <xdr:col>15</xdr:col>
      <xdr:colOff>101600</xdr:colOff>
      <xdr:row>96</xdr:row>
      <xdr:rowOff>59690</xdr:rowOff>
    </xdr:to>
    <xdr:sp macro="" textlink="">
      <xdr:nvSpPr>
        <xdr:cNvPr id="254" name="楕円 253"/>
        <xdr:cNvSpPr/>
      </xdr:nvSpPr>
      <xdr:spPr>
        <a:xfrm>
          <a:off x="2857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76200</xdr:rowOff>
    </xdr:from>
    <xdr:ext cx="522605" cy="250190"/>
    <xdr:sp macro="" textlink="">
      <xdr:nvSpPr>
        <xdr:cNvPr id="255" name="テキスト ボックス 254"/>
        <xdr:cNvSpPr txBox="1"/>
      </xdr:nvSpPr>
      <xdr:spPr>
        <a:xfrm>
          <a:off x="2640965" y="161925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83185</xdr:rowOff>
    </xdr:from>
    <xdr:to>
      <xdr:col>10</xdr:col>
      <xdr:colOff>165100</xdr:colOff>
      <xdr:row>96</xdr:row>
      <xdr:rowOff>13335</xdr:rowOff>
    </xdr:to>
    <xdr:sp macro="" textlink="">
      <xdr:nvSpPr>
        <xdr:cNvPr id="256" name="楕円 255"/>
        <xdr:cNvSpPr/>
      </xdr:nvSpPr>
      <xdr:spPr>
        <a:xfrm>
          <a:off x="1968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29845</xdr:rowOff>
    </xdr:from>
    <xdr:ext cx="522605" cy="250825"/>
    <xdr:sp macro="" textlink="">
      <xdr:nvSpPr>
        <xdr:cNvPr id="257" name="テキスト ボックス 256"/>
        <xdr:cNvSpPr txBox="1"/>
      </xdr:nvSpPr>
      <xdr:spPr>
        <a:xfrm>
          <a:off x="1751965" y="161461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86360</xdr:rowOff>
    </xdr:from>
    <xdr:to>
      <xdr:col>6</xdr:col>
      <xdr:colOff>38100</xdr:colOff>
      <xdr:row>96</xdr:row>
      <xdr:rowOff>15875</xdr:rowOff>
    </xdr:to>
    <xdr:sp macro="" textlink="">
      <xdr:nvSpPr>
        <xdr:cNvPr id="258" name="楕円 257"/>
        <xdr:cNvSpPr/>
      </xdr:nvSpPr>
      <xdr:spPr>
        <a:xfrm>
          <a:off x="1079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32385</xdr:rowOff>
    </xdr:from>
    <xdr:ext cx="522605" cy="248285"/>
    <xdr:sp macro="" textlink="">
      <xdr:nvSpPr>
        <xdr:cNvPr id="259" name="テキスト ボックス 258"/>
        <xdr:cNvSpPr txBox="1"/>
      </xdr:nvSpPr>
      <xdr:spPr>
        <a:xfrm>
          <a:off x="862965" y="1614868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8" name="テキスト ボックス 267"/>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855" cy="259080"/>
    <xdr:sp macro="" textlink="">
      <xdr:nvSpPr>
        <xdr:cNvPr id="271" name="テキスト ボックス 270"/>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65125" cy="259080"/>
    <xdr:sp macro="" textlink="">
      <xdr:nvSpPr>
        <xdr:cNvPr id="273" name="テキスト ボックス 272"/>
        <xdr:cNvSpPr txBox="1"/>
      </xdr:nvSpPr>
      <xdr:spPr>
        <a:xfrm>
          <a:off x="6226810" y="620776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168910</xdr:rowOff>
    </xdr:from>
    <xdr:ext cx="365125" cy="248920"/>
    <xdr:sp macro="" textlink="">
      <xdr:nvSpPr>
        <xdr:cNvPr id="275" name="テキスト ボックス 274"/>
        <xdr:cNvSpPr txBox="1"/>
      </xdr:nvSpPr>
      <xdr:spPr>
        <a:xfrm>
          <a:off x="6226810" y="58267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31</xdr:row>
      <xdr:rowOff>130810</xdr:rowOff>
    </xdr:from>
    <xdr:ext cx="365125" cy="259080"/>
    <xdr:sp macro="" textlink="">
      <xdr:nvSpPr>
        <xdr:cNvPr id="277" name="テキスト ボックス 276"/>
        <xdr:cNvSpPr txBox="1"/>
      </xdr:nvSpPr>
      <xdr:spPr>
        <a:xfrm>
          <a:off x="6226810" y="544576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5295" cy="259080"/>
    <xdr:sp macro="" textlink="">
      <xdr:nvSpPr>
        <xdr:cNvPr id="279" name="テキスト ボックス 278"/>
        <xdr:cNvSpPr txBox="1"/>
      </xdr:nvSpPr>
      <xdr:spPr>
        <a:xfrm>
          <a:off x="6136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295" cy="248920"/>
    <xdr:sp macro="" textlink="">
      <xdr:nvSpPr>
        <xdr:cNvPr id="281" name="テキスト ボックス 280"/>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13970</xdr:rowOff>
    </xdr:from>
    <xdr:ext cx="313690" cy="259080"/>
    <xdr:sp macro="" textlink="">
      <xdr:nvSpPr>
        <xdr:cNvPr id="284" name="労働費最小値テキスト"/>
        <xdr:cNvSpPr txBox="1"/>
      </xdr:nvSpPr>
      <xdr:spPr>
        <a:xfrm>
          <a:off x="10528300" y="6700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137160</xdr:rowOff>
    </xdr:from>
    <xdr:ext cx="469900" cy="259080"/>
    <xdr:sp macro="" textlink="">
      <xdr:nvSpPr>
        <xdr:cNvPr id="286" name="労働費最大値テキスト"/>
        <xdr:cNvSpPr txBox="1"/>
      </xdr:nvSpPr>
      <xdr:spPr>
        <a:xfrm>
          <a:off x="10528300" y="510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a:t>
          </a:r>
          <a:endParaRPr kumimoji="1" lang="ja-JP" altLang="en-US" sz="1000" b="1">
            <a:latin typeface="ＭＳ Ｐゴシック"/>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135890</xdr:rowOff>
    </xdr:from>
    <xdr:to>
      <xdr:col>55</xdr:col>
      <xdr:colOff>0</xdr:colOff>
      <xdr:row>38</xdr:row>
      <xdr:rowOff>146050</xdr:rowOff>
    </xdr:to>
    <xdr:cxnSp macro="">
      <xdr:nvCxnSpPr>
        <xdr:cNvPr id="288" name="直線コネクタ 287"/>
        <xdr:cNvCxnSpPr/>
      </xdr:nvCxnSpPr>
      <xdr:spPr>
        <a:xfrm flipV="1">
          <a:off x="9639300" y="66509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39370</xdr:rowOff>
    </xdr:from>
    <xdr:ext cx="378460" cy="259080"/>
    <xdr:sp macro="" textlink="">
      <xdr:nvSpPr>
        <xdr:cNvPr id="289" name="労働費平均値テキスト"/>
        <xdr:cNvSpPr txBox="1"/>
      </xdr:nvSpPr>
      <xdr:spPr>
        <a:xfrm>
          <a:off x="10528300" y="60401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143510</xdr:rowOff>
    </xdr:from>
    <xdr:to>
      <xdr:col>50</xdr:col>
      <xdr:colOff>114300</xdr:colOff>
      <xdr:row>38</xdr:row>
      <xdr:rowOff>146050</xdr:rowOff>
    </xdr:to>
    <xdr:cxnSp macro="">
      <xdr:nvCxnSpPr>
        <xdr:cNvPr id="291" name="直線コネクタ 290"/>
        <xdr:cNvCxnSpPr/>
      </xdr:nvCxnSpPr>
      <xdr:spPr>
        <a:xfrm>
          <a:off x="8750300" y="6658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31</xdr:row>
      <xdr:rowOff>34290</xdr:rowOff>
    </xdr:from>
    <xdr:ext cx="378460" cy="259080"/>
    <xdr:sp macro="" textlink="">
      <xdr:nvSpPr>
        <xdr:cNvPr id="293" name="テキスト ボックス 292"/>
        <xdr:cNvSpPr txBox="1"/>
      </xdr:nvSpPr>
      <xdr:spPr>
        <a:xfrm>
          <a:off x="9450070" y="5349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143510</xdr:rowOff>
    </xdr:from>
    <xdr:to>
      <xdr:col>45</xdr:col>
      <xdr:colOff>177800</xdr:colOff>
      <xdr:row>38</xdr:row>
      <xdr:rowOff>151130</xdr:rowOff>
    </xdr:to>
    <xdr:cxnSp macro="">
      <xdr:nvCxnSpPr>
        <xdr:cNvPr id="294" name="直線コネクタ 293"/>
        <xdr:cNvCxnSpPr/>
      </xdr:nvCxnSpPr>
      <xdr:spPr>
        <a:xfrm flipV="1">
          <a:off x="7861300" y="6658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163830</xdr:rowOff>
    </xdr:from>
    <xdr:ext cx="378460" cy="259080"/>
    <xdr:sp macro="" textlink="">
      <xdr:nvSpPr>
        <xdr:cNvPr id="296" name="テキスト ボックス 295"/>
        <xdr:cNvSpPr txBox="1"/>
      </xdr:nvSpPr>
      <xdr:spPr>
        <a:xfrm>
          <a:off x="8561070" y="599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16510</xdr:rowOff>
    </xdr:from>
    <xdr:to>
      <xdr:col>41</xdr:col>
      <xdr:colOff>50800</xdr:colOff>
      <xdr:row>38</xdr:row>
      <xdr:rowOff>151130</xdr:rowOff>
    </xdr:to>
    <xdr:cxnSp macro="">
      <xdr:nvCxnSpPr>
        <xdr:cNvPr id="297" name="直線コネクタ 296"/>
        <xdr:cNvCxnSpPr/>
      </xdr:nvCxnSpPr>
      <xdr:spPr>
        <a:xfrm>
          <a:off x="6972300" y="653161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32</xdr:row>
      <xdr:rowOff>13970</xdr:rowOff>
    </xdr:from>
    <xdr:ext cx="378460" cy="259080"/>
    <xdr:sp macro="" textlink="">
      <xdr:nvSpPr>
        <xdr:cNvPr id="299" name="テキスト ボックス 298"/>
        <xdr:cNvSpPr txBox="1"/>
      </xdr:nvSpPr>
      <xdr:spPr>
        <a:xfrm>
          <a:off x="7672070" y="550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90170</xdr:rowOff>
    </xdr:from>
    <xdr:ext cx="457835" cy="259080"/>
    <xdr:sp macro="" textlink="">
      <xdr:nvSpPr>
        <xdr:cNvPr id="301" name="テキスト ボックス 300"/>
        <xdr:cNvSpPr txBox="1"/>
      </xdr:nvSpPr>
      <xdr:spPr>
        <a:xfrm>
          <a:off x="6737350" y="50622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85090</xdr:rowOff>
    </xdr:from>
    <xdr:to>
      <xdr:col>55</xdr:col>
      <xdr:colOff>50800</xdr:colOff>
      <xdr:row>39</xdr:row>
      <xdr:rowOff>15240</xdr:rowOff>
    </xdr:to>
    <xdr:sp macro="" textlink="">
      <xdr:nvSpPr>
        <xdr:cNvPr id="307" name="楕円 306"/>
        <xdr:cNvSpPr/>
      </xdr:nvSpPr>
      <xdr:spPr>
        <a:xfrm>
          <a:off x="10426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0</xdr:rowOff>
    </xdr:from>
    <xdr:ext cx="313690" cy="259080"/>
    <xdr:sp macro="" textlink="">
      <xdr:nvSpPr>
        <xdr:cNvPr id="308" name="労働費該当値テキスト"/>
        <xdr:cNvSpPr txBox="1"/>
      </xdr:nvSpPr>
      <xdr:spPr>
        <a:xfrm>
          <a:off x="10528300" y="6515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95250</xdr:rowOff>
    </xdr:from>
    <xdr:to>
      <xdr:col>50</xdr:col>
      <xdr:colOff>165100</xdr:colOff>
      <xdr:row>39</xdr:row>
      <xdr:rowOff>25400</xdr:rowOff>
    </xdr:to>
    <xdr:sp macro="" textlink="">
      <xdr:nvSpPr>
        <xdr:cNvPr id="309" name="楕円 308"/>
        <xdr:cNvSpPr/>
      </xdr:nvSpPr>
      <xdr:spPr>
        <a:xfrm>
          <a:off x="9588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16510</xdr:rowOff>
    </xdr:from>
    <xdr:ext cx="313690" cy="259080"/>
    <xdr:sp macro="" textlink="">
      <xdr:nvSpPr>
        <xdr:cNvPr id="310" name="テキスト ボックス 309"/>
        <xdr:cNvSpPr txBox="1"/>
      </xdr:nvSpPr>
      <xdr:spPr>
        <a:xfrm>
          <a:off x="9482455" y="6703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92710</xdr:rowOff>
    </xdr:from>
    <xdr:to>
      <xdr:col>46</xdr:col>
      <xdr:colOff>38100</xdr:colOff>
      <xdr:row>39</xdr:row>
      <xdr:rowOff>22860</xdr:rowOff>
    </xdr:to>
    <xdr:sp macro="" textlink="">
      <xdr:nvSpPr>
        <xdr:cNvPr id="311" name="楕円 310"/>
        <xdr:cNvSpPr/>
      </xdr:nvSpPr>
      <xdr:spPr>
        <a:xfrm>
          <a:off x="8699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13970</xdr:rowOff>
    </xdr:from>
    <xdr:ext cx="313690" cy="259080"/>
    <xdr:sp macro="" textlink="">
      <xdr:nvSpPr>
        <xdr:cNvPr id="312" name="テキスト ボックス 311"/>
        <xdr:cNvSpPr txBox="1"/>
      </xdr:nvSpPr>
      <xdr:spPr>
        <a:xfrm>
          <a:off x="8593455" y="6700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3" name="楕円 312"/>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21590</xdr:rowOff>
    </xdr:from>
    <xdr:ext cx="313690" cy="259080"/>
    <xdr:sp macro="" textlink="">
      <xdr:nvSpPr>
        <xdr:cNvPr id="314" name="テキスト ボックス 313"/>
        <xdr:cNvSpPr txBox="1"/>
      </xdr:nvSpPr>
      <xdr:spPr>
        <a:xfrm>
          <a:off x="7704455" y="67081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137160</xdr:rowOff>
    </xdr:from>
    <xdr:to>
      <xdr:col>36</xdr:col>
      <xdr:colOff>165100</xdr:colOff>
      <xdr:row>38</xdr:row>
      <xdr:rowOff>67310</xdr:rowOff>
    </xdr:to>
    <xdr:sp macro="" textlink="">
      <xdr:nvSpPr>
        <xdr:cNvPr id="315" name="楕円 314"/>
        <xdr:cNvSpPr/>
      </xdr:nvSpPr>
      <xdr:spPr>
        <a:xfrm>
          <a:off x="6921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58420</xdr:rowOff>
    </xdr:from>
    <xdr:ext cx="378460" cy="259080"/>
    <xdr:sp macro="" textlink="">
      <xdr:nvSpPr>
        <xdr:cNvPr id="316" name="テキスト ボックス 315"/>
        <xdr:cNvSpPr txBox="1"/>
      </xdr:nvSpPr>
      <xdr:spPr>
        <a:xfrm>
          <a:off x="678307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5" name="テキスト ボックス 324"/>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6855" cy="259080"/>
    <xdr:sp macro="" textlink="">
      <xdr:nvSpPr>
        <xdr:cNvPr id="328" name="テキスト ボックス 327"/>
        <xdr:cNvSpPr txBox="1"/>
      </xdr:nvSpPr>
      <xdr:spPr>
        <a:xfrm>
          <a:off x="6355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2" name="テキスト ボックス 331"/>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4" name="テキスト ボックス 33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6" name="テキスト ボックス 335"/>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8" name="テキスト ボックス 337"/>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69215</xdr:rowOff>
    </xdr:from>
    <xdr:to>
      <xdr:col>54</xdr:col>
      <xdr:colOff>189865</xdr:colOff>
      <xdr:row>57</xdr:row>
      <xdr:rowOff>73660</xdr:rowOff>
    </xdr:to>
    <xdr:cxnSp macro="">
      <xdr:nvCxnSpPr>
        <xdr:cNvPr id="340" name="直線コネクタ 339"/>
        <xdr:cNvCxnSpPr/>
      </xdr:nvCxnSpPr>
      <xdr:spPr>
        <a:xfrm flipV="1">
          <a:off x="10475595" y="864171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469900" cy="248920"/>
    <xdr:sp macro="" textlink="">
      <xdr:nvSpPr>
        <xdr:cNvPr id="341" name="農林水産業費最小値テキスト"/>
        <xdr:cNvSpPr txBox="1"/>
      </xdr:nvSpPr>
      <xdr:spPr>
        <a:xfrm>
          <a:off x="10528300" y="98501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73660</xdr:rowOff>
    </xdr:from>
    <xdr:to>
      <xdr:col>55</xdr:col>
      <xdr:colOff>88900</xdr:colOff>
      <xdr:row>57</xdr:row>
      <xdr:rowOff>73660</xdr:rowOff>
    </xdr:to>
    <xdr:cxnSp macro="">
      <xdr:nvCxnSpPr>
        <xdr:cNvPr id="342" name="直線コネクタ 341"/>
        <xdr:cNvCxnSpPr/>
      </xdr:nvCxnSpPr>
      <xdr:spPr>
        <a:xfrm>
          <a:off x="10388600" y="984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15875</xdr:rowOff>
    </xdr:from>
    <xdr:ext cx="534670" cy="259080"/>
    <xdr:sp macro="" textlink="">
      <xdr:nvSpPr>
        <xdr:cNvPr id="343" name="農林水産業費最大値テキスト"/>
        <xdr:cNvSpPr txBox="1"/>
      </xdr:nvSpPr>
      <xdr:spPr>
        <a:xfrm>
          <a:off x="10528300" y="841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39,851</a:t>
          </a:r>
          <a:endParaRPr kumimoji="1" lang="ja-JP" altLang="en-US" sz="1000" b="1">
            <a:latin typeface="ＭＳ Ｐゴシック"/>
          </a:endParaRPr>
        </a:p>
      </xdr:txBody>
    </xdr:sp>
    <xdr:clientData/>
  </xdr:oneCellAnchor>
  <xdr:twoCellAnchor>
    <xdr:from>
      <xdr:col>54</xdr:col>
      <xdr:colOff>101600</xdr:colOff>
      <xdr:row>50</xdr:row>
      <xdr:rowOff>69215</xdr:rowOff>
    </xdr:from>
    <xdr:to>
      <xdr:col>55</xdr:col>
      <xdr:colOff>88900</xdr:colOff>
      <xdr:row>50</xdr:row>
      <xdr:rowOff>69215</xdr:rowOff>
    </xdr:to>
    <xdr:cxnSp macro="">
      <xdr:nvCxnSpPr>
        <xdr:cNvPr id="344" name="直線コネクタ 343"/>
        <xdr:cNvCxnSpPr/>
      </xdr:nvCxnSpPr>
      <xdr:spPr>
        <a:xfrm>
          <a:off x="10388600" y="864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161290</xdr:rowOff>
    </xdr:from>
    <xdr:to>
      <xdr:col>55</xdr:col>
      <xdr:colOff>0</xdr:colOff>
      <xdr:row>57</xdr:row>
      <xdr:rowOff>73660</xdr:rowOff>
    </xdr:to>
    <xdr:cxnSp macro="">
      <xdr:nvCxnSpPr>
        <xdr:cNvPr id="345" name="直線コネクタ 344"/>
        <xdr:cNvCxnSpPr/>
      </xdr:nvCxnSpPr>
      <xdr:spPr>
        <a:xfrm>
          <a:off x="9639300" y="9591040"/>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67945</xdr:rowOff>
    </xdr:from>
    <xdr:ext cx="534670" cy="258445"/>
    <xdr:sp macro="" textlink="">
      <xdr:nvSpPr>
        <xdr:cNvPr id="346" name="農林水産業費平均値テキスト"/>
        <xdr:cNvSpPr txBox="1"/>
      </xdr:nvSpPr>
      <xdr:spPr>
        <a:xfrm>
          <a:off x="10528300" y="91547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45085</xdr:rowOff>
    </xdr:from>
    <xdr:to>
      <xdr:col>55</xdr:col>
      <xdr:colOff>50800</xdr:colOff>
      <xdr:row>54</xdr:row>
      <xdr:rowOff>146685</xdr:rowOff>
    </xdr:to>
    <xdr:sp macro="" textlink="">
      <xdr:nvSpPr>
        <xdr:cNvPr id="347" name="フローチャート: 判断 346"/>
        <xdr:cNvSpPr/>
      </xdr:nvSpPr>
      <xdr:spPr>
        <a:xfrm>
          <a:off x="10426700" y="930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161290</xdr:rowOff>
    </xdr:from>
    <xdr:to>
      <xdr:col>50</xdr:col>
      <xdr:colOff>114300</xdr:colOff>
      <xdr:row>57</xdr:row>
      <xdr:rowOff>110490</xdr:rowOff>
    </xdr:to>
    <xdr:cxnSp macro="">
      <xdr:nvCxnSpPr>
        <xdr:cNvPr id="348" name="直線コネクタ 347"/>
        <xdr:cNvCxnSpPr/>
      </xdr:nvCxnSpPr>
      <xdr:spPr>
        <a:xfrm flipV="1">
          <a:off x="8750300" y="959104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27940</xdr:rowOff>
    </xdr:from>
    <xdr:to>
      <xdr:col>50</xdr:col>
      <xdr:colOff>165100</xdr:colOff>
      <xdr:row>54</xdr:row>
      <xdr:rowOff>129540</xdr:rowOff>
    </xdr:to>
    <xdr:sp macro="" textlink="">
      <xdr:nvSpPr>
        <xdr:cNvPr id="349" name="フローチャート: 判断 348"/>
        <xdr:cNvSpPr/>
      </xdr:nvSpPr>
      <xdr:spPr>
        <a:xfrm>
          <a:off x="9588500" y="928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146050</xdr:rowOff>
    </xdr:from>
    <xdr:ext cx="522605" cy="248920"/>
    <xdr:sp macro="" textlink="">
      <xdr:nvSpPr>
        <xdr:cNvPr id="350" name="テキスト ボックス 349"/>
        <xdr:cNvSpPr txBox="1"/>
      </xdr:nvSpPr>
      <xdr:spPr>
        <a:xfrm>
          <a:off x="9371965" y="90614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107950</xdr:rowOff>
    </xdr:from>
    <xdr:to>
      <xdr:col>45</xdr:col>
      <xdr:colOff>177800</xdr:colOff>
      <xdr:row>57</xdr:row>
      <xdr:rowOff>110490</xdr:rowOff>
    </xdr:to>
    <xdr:cxnSp macro="">
      <xdr:nvCxnSpPr>
        <xdr:cNvPr id="351" name="直線コネクタ 350"/>
        <xdr:cNvCxnSpPr/>
      </xdr:nvCxnSpPr>
      <xdr:spPr>
        <a:xfrm>
          <a:off x="7861300" y="9880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129540</xdr:rowOff>
    </xdr:from>
    <xdr:to>
      <xdr:col>46</xdr:col>
      <xdr:colOff>38100</xdr:colOff>
      <xdr:row>55</xdr:row>
      <xdr:rowOff>59690</xdr:rowOff>
    </xdr:to>
    <xdr:sp macro="" textlink="">
      <xdr:nvSpPr>
        <xdr:cNvPr id="352" name="フローチャート: 判断 351"/>
        <xdr:cNvSpPr/>
      </xdr:nvSpPr>
      <xdr:spPr>
        <a:xfrm>
          <a:off x="86995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76200</xdr:rowOff>
    </xdr:from>
    <xdr:ext cx="522605" cy="250190"/>
    <xdr:sp macro="" textlink="">
      <xdr:nvSpPr>
        <xdr:cNvPr id="353" name="テキスト ボックス 352"/>
        <xdr:cNvSpPr txBox="1"/>
      </xdr:nvSpPr>
      <xdr:spPr>
        <a:xfrm>
          <a:off x="8482965" y="91630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107950</xdr:rowOff>
    </xdr:from>
    <xdr:to>
      <xdr:col>41</xdr:col>
      <xdr:colOff>50800</xdr:colOff>
      <xdr:row>57</xdr:row>
      <xdr:rowOff>116205</xdr:rowOff>
    </xdr:to>
    <xdr:cxnSp macro="">
      <xdr:nvCxnSpPr>
        <xdr:cNvPr id="354" name="直線コネクタ 353"/>
        <xdr:cNvCxnSpPr/>
      </xdr:nvCxnSpPr>
      <xdr:spPr>
        <a:xfrm flipV="1">
          <a:off x="6972300" y="9880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83185</xdr:rowOff>
    </xdr:from>
    <xdr:to>
      <xdr:col>41</xdr:col>
      <xdr:colOff>101600</xdr:colOff>
      <xdr:row>55</xdr:row>
      <xdr:rowOff>13335</xdr:rowOff>
    </xdr:to>
    <xdr:sp macro="" textlink="">
      <xdr:nvSpPr>
        <xdr:cNvPr id="355" name="フローチャート: 判断 354"/>
        <xdr:cNvSpPr/>
      </xdr:nvSpPr>
      <xdr:spPr>
        <a:xfrm>
          <a:off x="7810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29845</xdr:rowOff>
    </xdr:from>
    <xdr:ext cx="522605" cy="250825"/>
    <xdr:sp macro="" textlink="">
      <xdr:nvSpPr>
        <xdr:cNvPr id="356" name="テキスト ボックス 355"/>
        <xdr:cNvSpPr txBox="1"/>
      </xdr:nvSpPr>
      <xdr:spPr>
        <a:xfrm>
          <a:off x="7593965" y="911669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3810</xdr:rowOff>
    </xdr:from>
    <xdr:to>
      <xdr:col>36</xdr:col>
      <xdr:colOff>165100</xdr:colOff>
      <xdr:row>54</xdr:row>
      <xdr:rowOff>105410</xdr:rowOff>
    </xdr:to>
    <xdr:sp macro="" textlink="">
      <xdr:nvSpPr>
        <xdr:cNvPr id="357" name="フローチャート: 判断 356"/>
        <xdr:cNvSpPr/>
      </xdr:nvSpPr>
      <xdr:spPr>
        <a:xfrm>
          <a:off x="6921500"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121920</xdr:rowOff>
    </xdr:from>
    <xdr:ext cx="522605" cy="250190"/>
    <xdr:sp macro="" textlink="">
      <xdr:nvSpPr>
        <xdr:cNvPr id="358" name="テキスト ボックス 357"/>
        <xdr:cNvSpPr txBox="1"/>
      </xdr:nvSpPr>
      <xdr:spPr>
        <a:xfrm>
          <a:off x="6704965" y="90373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22860</xdr:rowOff>
    </xdr:from>
    <xdr:to>
      <xdr:col>55</xdr:col>
      <xdr:colOff>50800</xdr:colOff>
      <xdr:row>57</xdr:row>
      <xdr:rowOff>124460</xdr:rowOff>
    </xdr:to>
    <xdr:sp macro="" textlink="">
      <xdr:nvSpPr>
        <xdr:cNvPr id="364" name="楕円 363"/>
        <xdr:cNvSpPr/>
      </xdr:nvSpPr>
      <xdr:spPr>
        <a:xfrm>
          <a:off x="104267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109220</xdr:rowOff>
    </xdr:from>
    <xdr:ext cx="469900" cy="251460"/>
    <xdr:sp macro="" textlink="">
      <xdr:nvSpPr>
        <xdr:cNvPr id="365" name="農林水産業費該当値テキスト"/>
        <xdr:cNvSpPr txBox="1"/>
      </xdr:nvSpPr>
      <xdr:spPr>
        <a:xfrm>
          <a:off x="10528300" y="97104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110490</xdr:rowOff>
    </xdr:from>
    <xdr:to>
      <xdr:col>50</xdr:col>
      <xdr:colOff>165100</xdr:colOff>
      <xdr:row>56</xdr:row>
      <xdr:rowOff>40640</xdr:rowOff>
    </xdr:to>
    <xdr:sp macro="" textlink="">
      <xdr:nvSpPr>
        <xdr:cNvPr id="366" name="楕円 365"/>
        <xdr:cNvSpPr/>
      </xdr:nvSpPr>
      <xdr:spPr>
        <a:xfrm>
          <a:off x="9588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31750</xdr:rowOff>
    </xdr:from>
    <xdr:ext cx="522605" cy="248920"/>
    <xdr:sp macro="" textlink="">
      <xdr:nvSpPr>
        <xdr:cNvPr id="367" name="テキスト ボックス 366"/>
        <xdr:cNvSpPr txBox="1"/>
      </xdr:nvSpPr>
      <xdr:spPr>
        <a:xfrm>
          <a:off x="9371965" y="96329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59690</xdr:rowOff>
    </xdr:from>
    <xdr:to>
      <xdr:col>46</xdr:col>
      <xdr:colOff>38100</xdr:colOff>
      <xdr:row>57</xdr:row>
      <xdr:rowOff>161290</xdr:rowOff>
    </xdr:to>
    <xdr:sp macro="" textlink="">
      <xdr:nvSpPr>
        <xdr:cNvPr id="368" name="楕円 367"/>
        <xdr:cNvSpPr/>
      </xdr:nvSpPr>
      <xdr:spPr>
        <a:xfrm>
          <a:off x="8699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152400</xdr:rowOff>
    </xdr:from>
    <xdr:ext cx="457835" cy="259080"/>
    <xdr:sp macro="" textlink="">
      <xdr:nvSpPr>
        <xdr:cNvPr id="369" name="テキスト ボックス 368"/>
        <xdr:cNvSpPr txBox="1"/>
      </xdr:nvSpPr>
      <xdr:spPr>
        <a:xfrm>
          <a:off x="8515350" y="99250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57150</xdr:rowOff>
    </xdr:from>
    <xdr:to>
      <xdr:col>41</xdr:col>
      <xdr:colOff>101600</xdr:colOff>
      <xdr:row>57</xdr:row>
      <xdr:rowOff>158750</xdr:rowOff>
    </xdr:to>
    <xdr:sp macro="" textlink="">
      <xdr:nvSpPr>
        <xdr:cNvPr id="370" name="楕円 369"/>
        <xdr:cNvSpPr/>
      </xdr:nvSpPr>
      <xdr:spPr>
        <a:xfrm>
          <a:off x="7810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149860</xdr:rowOff>
    </xdr:from>
    <xdr:ext cx="457835" cy="259080"/>
    <xdr:sp macro="" textlink="">
      <xdr:nvSpPr>
        <xdr:cNvPr id="371" name="テキスト ボックス 370"/>
        <xdr:cNvSpPr txBox="1"/>
      </xdr:nvSpPr>
      <xdr:spPr>
        <a:xfrm>
          <a:off x="7626350" y="99225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65405</xdr:rowOff>
    </xdr:from>
    <xdr:to>
      <xdr:col>36</xdr:col>
      <xdr:colOff>165100</xdr:colOff>
      <xdr:row>57</xdr:row>
      <xdr:rowOff>167005</xdr:rowOff>
    </xdr:to>
    <xdr:sp macro="" textlink="">
      <xdr:nvSpPr>
        <xdr:cNvPr id="372" name="楕円 371"/>
        <xdr:cNvSpPr/>
      </xdr:nvSpPr>
      <xdr:spPr>
        <a:xfrm>
          <a:off x="692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158115</xdr:rowOff>
    </xdr:from>
    <xdr:ext cx="457835" cy="248285"/>
    <xdr:sp macro="" textlink="">
      <xdr:nvSpPr>
        <xdr:cNvPr id="373" name="テキスト ボックス 372"/>
        <xdr:cNvSpPr txBox="1"/>
      </xdr:nvSpPr>
      <xdr:spPr>
        <a:xfrm>
          <a:off x="6737350" y="993076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2" name="テキスト ボックス 381"/>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6855" cy="259080"/>
    <xdr:sp macro="" textlink="">
      <xdr:nvSpPr>
        <xdr:cNvPr id="385" name="テキスト ボックス 384"/>
        <xdr:cNvSpPr txBox="1"/>
      </xdr:nvSpPr>
      <xdr:spPr>
        <a:xfrm>
          <a:off x="6355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144145</xdr:rowOff>
    </xdr:from>
    <xdr:ext cx="455295" cy="250825"/>
    <xdr:sp macro="" textlink="">
      <xdr:nvSpPr>
        <xdr:cNvPr id="387" name="テキスト ボックス 386"/>
        <xdr:cNvSpPr txBox="1"/>
      </xdr:nvSpPr>
      <xdr:spPr>
        <a:xfrm>
          <a:off x="6136640" y="13174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1" name="テキスト ボックス 39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7" name="テキスト ボックス 396"/>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152400</xdr:rowOff>
    </xdr:from>
    <xdr:to>
      <xdr:col>54</xdr:col>
      <xdr:colOff>189865</xdr:colOff>
      <xdr:row>78</xdr:row>
      <xdr:rowOff>69850</xdr:rowOff>
    </xdr:to>
    <xdr:cxnSp macro="">
      <xdr:nvCxnSpPr>
        <xdr:cNvPr id="399" name="直線コネクタ 398"/>
        <xdr:cNvCxnSpPr/>
      </xdr:nvCxnSpPr>
      <xdr:spPr>
        <a:xfrm flipV="1">
          <a:off x="10475595" y="1215390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73660</xdr:rowOff>
    </xdr:from>
    <xdr:ext cx="469900" cy="259080"/>
    <xdr:sp macro="" textlink="">
      <xdr:nvSpPr>
        <xdr:cNvPr id="400" name="商工費最小値テキスト"/>
        <xdr:cNvSpPr txBox="1"/>
      </xdr:nvSpPr>
      <xdr:spPr>
        <a:xfrm>
          <a:off x="105283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69850</xdr:rowOff>
    </xdr:from>
    <xdr:to>
      <xdr:col>55</xdr:col>
      <xdr:colOff>88900</xdr:colOff>
      <xdr:row>78</xdr:row>
      <xdr:rowOff>69850</xdr:rowOff>
    </xdr:to>
    <xdr:cxnSp macro="">
      <xdr:nvCxnSpPr>
        <xdr:cNvPr id="401" name="直線コネクタ 400"/>
        <xdr:cNvCxnSpPr/>
      </xdr:nvCxnSpPr>
      <xdr:spPr>
        <a:xfrm>
          <a:off x="10388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99060</xdr:rowOff>
    </xdr:from>
    <xdr:ext cx="534670" cy="250190"/>
    <xdr:sp macro="" textlink="">
      <xdr:nvSpPr>
        <xdr:cNvPr id="402" name="商工費最大値テキスト"/>
        <xdr:cNvSpPr txBox="1"/>
      </xdr:nvSpPr>
      <xdr:spPr>
        <a:xfrm>
          <a:off x="10528300" y="119291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22,809</a:t>
          </a:r>
          <a:endParaRPr kumimoji="1" lang="ja-JP" altLang="en-US" sz="1000" b="1">
            <a:latin typeface="ＭＳ Ｐゴシック"/>
          </a:endParaRPr>
        </a:p>
      </xdr:txBody>
    </xdr:sp>
    <xdr:clientData/>
  </xdr:oneCellAnchor>
  <xdr:twoCellAnchor>
    <xdr:from>
      <xdr:col>54</xdr:col>
      <xdr:colOff>101600</xdr:colOff>
      <xdr:row>70</xdr:row>
      <xdr:rowOff>152400</xdr:rowOff>
    </xdr:from>
    <xdr:to>
      <xdr:col>55</xdr:col>
      <xdr:colOff>88900</xdr:colOff>
      <xdr:row>70</xdr:row>
      <xdr:rowOff>152400</xdr:rowOff>
    </xdr:to>
    <xdr:cxnSp macro="">
      <xdr:nvCxnSpPr>
        <xdr:cNvPr id="403" name="直線コネクタ 402"/>
        <xdr:cNvCxnSpPr/>
      </xdr:nvCxnSpPr>
      <xdr:spPr>
        <a:xfrm>
          <a:off x="10388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158750</xdr:rowOff>
    </xdr:from>
    <xdr:to>
      <xdr:col>55</xdr:col>
      <xdr:colOff>0</xdr:colOff>
      <xdr:row>76</xdr:row>
      <xdr:rowOff>160655</xdr:rowOff>
    </xdr:to>
    <xdr:cxnSp macro="">
      <xdr:nvCxnSpPr>
        <xdr:cNvPr id="404" name="直線コネクタ 403"/>
        <xdr:cNvCxnSpPr/>
      </xdr:nvCxnSpPr>
      <xdr:spPr>
        <a:xfrm>
          <a:off x="9639300" y="131889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118110</xdr:rowOff>
    </xdr:from>
    <xdr:ext cx="469900" cy="259080"/>
    <xdr:sp macro="" textlink="">
      <xdr:nvSpPr>
        <xdr:cNvPr id="405" name="商工費平均値テキスト"/>
        <xdr:cNvSpPr txBox="1"/>
      </xdr:nvSpPr>
      <xdr:spPr>
        <a:xfrm>
          <a:off x="10528300" y="12805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95250</xdr:rowOff>
    </xdr:from>
    <xdr:to>
      <xdr:col>55</xdr:col>
      <xdr:colOff>50800</xdr:colOff>
      <xdr:row>76</xdr:row>
      <xdr:rowOff>25400</xdr:rowOff>
    </xdr:to>
    <xdr:sp macro="" textlink="">
      <xdr:nvSpPr>
        <xdr:cNvPr id="406" name="フローチャート: 判断 405"/>
        <xdr:cNvSpPr/>
      </xdr:nvSpPr>
      <xdr:spPr>
        <a:xfrm>
          <a:off x="104267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158750</xdr:rowOff>
    </xdr:from>
    <xdr:to>
      <xdr:col>50</xdr:col>
      <xdr:colOff>114300</xdr:colOff>
      <xdr:row>77</xdr:row>
      <xdr:rowOff>20955</xdr:rowOff>
    </xdr:to>
    <xdr:cxnSp macro="">
      <xdr:nvCxnSpPr>
        <xdr:cNvPr id="407" name="直線コネクタ 406"/>
        <xdr:cNvCxnSpPr/>
      </xdr:nvCxnSpPr>
      <xdr:spPr>
        <a:xfrm flipV="1">
          <a:off x="8750300" y="13188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52070</xdr:rowOff>
    </xdr:from>
    <xdr:to>
      <xdr:col>50</xdr:col>
      <xdr:colOff>165100</xdr:colOff>
      <xdr:row>75</xdr:row>
      <xdr:rowOff>153670</xdr:rowOff>
    </xdr:to>
    <xdr:sp macro="" textlink="">
      <xdr:nvSpPr>
        <xdr:cNvPr id="408" name="フローチャート: 判断 407"/>
        <xdr:cNvSpPr/>
      </xdr:nvSpPr>
      <xdr:spPr>
        <a:xfrm>
          <a:off x="95885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170180</xdr:rowOff>
    </xdr:from>
    <xdr:ext cx="522605" cy="259080"/>
    <xdr:sp macro="" textlink="">
      <xdr:nvSpPr>
        <xdr:cNvPr id="409" name="テキスト ボックス 408"/>
        <xdr:cNvSpPr txBox="1"/>
      </xdr:nvSpPr>
      <xdr:spPr>
        <a:xfrm>
          <a:off x="9371965" y="12686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20955</xdr:rowOff>
    </xdr:from>
    <xdr:to>
      <xdr:col>45</xdr:col>
      <xdr:colOff>177800</xdr:colOff>
      <xdr:row>77</xdr:row>
      <xdr:rowOff>138430</xdr:rowOff>
    </xdr:to>
    <xdr:cxnSp macro="">
      <xdr:nvCxnSpPr>
        <xdr:cNvPr id="410" name="直線コネクタ 409"/>
        <xdr:cNvCxnSpPr/>
      </xdr:nvCxnSpPr>
      <xdr:spPr>
        <a:xfrm flipV="1">
          <a:off x="7861300" y="132226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20955</xdr:rowOff>
    </xdr:from>
    <xdr:to>
      <xdr:col>46</xdr:col>
      <xdr:colOff>38100</xdr:colOff>
      <xdr:row>75</xdr:row>
      <xdr:rowOff>122555</xdr:rowOff>
    </xdr:to>
    <xdr:sp macro="" textlink="">
      <xdr:nvSpPr>
        <xdr:cNvPr id="411" name="フローチャート: 判断 410"/>
        <xdr:cNvSpPr/>
      </xdr:nvSpPr>
      <xdr:spPr>
        <a:xfrm>
          <a:off x="86995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139065</xdr:rowOff>
    </xdr:from>
    <xdr:ext cx="522605" cy="259080"/>
    <xdr:sp macro="" textlink="">
      <xdr:nvSpPr>
        <xdr:cNvPr id="412" name="テキスト ボックス 411"/>
        <xdr:cNvSpPr txBox="1"/>
      </xdr:nvSpPr>
      <xdr:spPr>
        <a:xfrm>
          <a:off x="8482965" y="12654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46355</xdr:rowOff>
    </xdr:from>
    <xdr:to>
      <xdr:col>41</xdr:col>
      <xdr:colOff>50800</xdr:colOff>
      <xdr:row>77</xdr:row>
      <xdr:rowOff>138430</xdr:rowOff>
    </xdr:to>
    <xdr:cxnSp macro="">
      <xdr:nvCxnSpPr>
        <xdr:cNvPr id="413" name="直線コネクタ 412"/>
        <xdr:cNvCxnSpPr/>
      </xdr:nvCxnSpPr>
      <xdr:spPr>
        <a:xfrm>
          <a:off x="6972300" y="1324800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15240</xdr:rowOff>
    </xdr:from>
    <xdr:to>
      <xdr:col>41</xdr:col>
      <xdr:colOff>101600</xdr:colOff>
      <xdr:row>74</xdr:row>
      <xdr:rowOff>116840</xdr:rowOff>
    </xdr:to>
    <xdr:sp macro="" textlink="">
      <xdr:nvSpPr>
        <xdr:cNvPr id="414" name="フローチャート: 判断 413"/>
        <xdr:cNvSpPr/>
      </xdr:nvSpPr>
      <xdr:spPr>
        <a:xfrm>
          <a:off x="7810500" y="127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133350</xdr:rowOff>
    </xdr:from>
    <xdr:ext cx="522605" cy="250190"/>
    <xdr:sp macro="" textlink="">
      <xdr:nvSpPr>
        <xdr:cNvPr id="415" name="テキスト ボックス 414"/>
        <xdr:cNvSpPr txBox="1"/>
      </xdr:nvSpPr>
      <xdr:spPr>
        <a:xfrm>
          <a:off x="7593965" y="124777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73</xdr:row>
      <xdr:rowOff>166370</xdr:rowOff>
    </xdr:from>
    <xdr:to>
      <xdr:col>36</xdr:col>
      <xdr:colOff>165100</xdr:colOff>
      <xdr:row>74</xdr:row>
      <xdr:rowOff>95885</xdr:rowOff>
    </xdr:to>
    <xdr:sp macro="" textlink="">
      <xdr:nvSpPr>
        <xdr:cNvPr id="416" name="フローチャート: 判断 415"/>
        <xdr:cNvSpPr/>
      </xdr:nvSpPr>
      <xdr:spPr>
        <a:xfrm>
          <a:off x="6921500" y="12682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112395</xdr:rowOff>
    </xdr:from>
    <xdr:ext cx="522605" cy="248285"/>
    <xdr:sp macro="" textlink="">
      <xdr:nvSpPr>
        <xdr:cNvPr id="417" name="テキスト ボックス 416"/>
        <xdr:cNvSpPr txBox="1"/>
      </xdr:nvSpPr>
      <xdr:spPr>
        <a:xfrm>
          <a:off x="6704965" y="1245679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109855</xdr:rowOff>
    </xdr:from>
    <xdr:to>
      <xdr:col>55</xdr:col>
      <xdr:colOff>50800</xdr:colOff>
      <xdr:row>77</xdr:row>
      <xdr:rowOff>40640</xdr:rowOff>
    </xdr:to>
    <xdr:sp macro="" textlink="">
      <xdr:nvSpPr>
        <xdr:cNvPr id="423" name="楕円 422"/>
        <xdr:cNvSpPr/>
      </xdr:nvSpPr>
      <xdr:spPr>
        <a:xfrm>
          <a:off x="104267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88265</xdr:rowOff>
    </xdr:from>
    <xdr:ext cx="469900" cy="249555"/>
    <xdr:sp macro="" textlink="">
      <xdr:nvSpPr>
        <xdr:cNvPr id="424" name="商工費該当値テキスト"/>
        <xdr:cNvSpPr txBox="1"/>
      </xdr:nvSpPr>
      <xdr:spPr>
        <a:xfrm>
          <a:off x="10528300" y="131184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107950</xdr:rowOff>
    </xdr:from>
    <xdr:to>
      <xdr:col>50</xdr:col>
      <xdr:colOff>165100</xdr:colOff>
      <xdr:row>77</xdr:row>
      <xdr:rowOff>38100</xdr:rowOff>
    </xdr:to>
    <xdr:sp macro="" textlink="">
      <xdr:nvSpPr>
        <xdr:cNvPr id="425" name="楕円 424"/>
        <xdr:cNvSpPr/>
      </xdr:nvSpPr>
      <xdr:spPr>
        <a:xfrm>
          <a:off x="9588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29210</xdr:rowOff>
    </xdr:from>
    <xdr:ext cx="457835" cy="251460"/>
    <xdr:sp macro="" textlink="">
      <xdr:nvSpPr>
        <xdr:cNvPr id="426" name="テキスト ボックス 425"/>
        <xdr:cNvSpPr txBox="1"/>
      </xdr:nvSpPr>
      <xdr:spPr>
        <a:xfrm>
          <a:off x="9404350" y="132308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141605</xdr:rowOff>
    </xdr:from>
    <xdr:to>
      <xdr:col>46</xdr:col>
      <xdr:colOff>38100</xdr:colOff>
      <xdr:row>77</xdr:row>
      <xdr:rowOff>71755</xdr:rowOff>
    </xdr:to>
    <xdr:sp macro="" textlink="">
      <xdr:nvSpPr>
        <xdr:cNvPr id="427" name="楕円 426"/>
        <xdr:cNvSpPr/>
      </xdr:nvSpPr>
      <xdr:spPr>
        <a:xfrm>
          <a:off x="8699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63500</xdr:rowOff>
    </xdr:from>
    <xdr:ext cx="457835" cy="251460"/>
    <xdr:sp macro="" textlink="">
      <xdr:nvSpPr>
        <xdr:cNvPr id="428" name="テキスト ボックス 427"/>
        <xdr:cNvSpPr txBox="1"/>
      </xdr:nvSpPr>
      <xdr:spPr>
        <a:xfrm>
          <a:off x="8515350" y="1326515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87630</xdr:rowOff>
    </xdr:from>
    <xdr:to>
      <xdr:col>41</xdr:col>
      <xdr:colOff>101600</xdr:colOff>
      <xdr:row>78</xdr:row>
      <xdr:rowOff>17780</xdr:rowOff>
    </xdr:to>
    <xdr:sp macro="" textlink="">
      <xdr:nvSpPr>
        <xdr:cNvPr id="429" name="楕円 428"/>
        <xdr:cNvSpPr/>
      </xdr:nvSpPr>
      <xdr:spPr>
        <a:xfrm>
          <a:off x="7810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8890</xdr:rowOff>
    </xdr:from>
    <xdr:ext cx="457835" cy="248920"/>
    <xdr:sp macro="" textlink="">
      <xdr:nvSpPr>
        <xdr:cNvPr id="430" name="テキスト ボックス 429"/>
        <xdr:cNvSpPr txBox="1"/>
      </xdr:nvSpPr>
      <xdr:spPr>
        <a:xfrm>
          <a:off x="7626350" y="1338199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167005</xdr:rowOff>
    </xdr:from>
    <xdr:to>
      <xdr:col>36</xdr:col>
      <xdr:colOff>165100</xdr:colOff>
      <xdr:row>77</xdr:row>
      <xdr:rowOff>97790</xdr:rowOff>
    </xdr:to>
    <xdr:sp macro="" textlink="">
      <xdr:nvSpPr>
        <xdr:cNvPr id="431" name="楕円 430"/>
        <xdr:cNvSpPr/>
      </xdr:nvSpPr>
      <xdr:spPr>
        <a:xfrm>
          <a:off x="692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88265</xdr:rowOff>
    </xdr:from>
    <xdr:ext cx="457835" cy="249555"/>
    <xdr:sp macro="" textlink="">
      <xdr:nvSpPr>
        <xdr:cNvPr id="432" name="テキスト ボックス 431"/>
        <xdr:cNvSpPr txBox="1"/>
      </xdr:nvSpPr>
      <xdr:spPr>
        <a:xfrm>
          <a:off x="6737350" y="1328991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41" name="テキスト ボックス 440"/>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6855" cy="248920"/>
    <xdr:sp macro="" textlink="">
      <xdr:nvSpPr>
        <xdr:cNvPr id="443" name="テキスト ボックス 442"/>
        <xdr:cNvSpPr txBox="1"/>
      </xdr:nvSpPr>
      <xdr:spPr>
        <a:xfrm>
          <a:off x="6355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9" name="テキスト ボックス 448"/>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3565" cy="259080"/>
    <xdr:sp macro="" textlink="">
      <xdr:nvSpPr>
        <xdr:cNvPr id="453" name="テキスト ボックス 452"/>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5" name="テキスト ボックス 454"/>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11430</xdr:rowOff>
    </xdr:from>
    <xdr:to>
      <xdr:col>54</xdr:col>
      <xdr:colOff>189865</xdr:colOff>
      <xdr:row>98</xdr:row>
      <xdr:rowOff>30480</xdr:rowOff>
    </xdr:to>
    <xdr:cxnSp macro="">
      <xdr:nvCxnSpPr>
        <xdr:cNvPr id="457" name="直線コネクタ 456"/>
        <xdr:cNvCxnSpPr/>
      </xdr:nvCxnSpPr>
      <xdr:spPr>
        <a:xfrm flipV="1">
          <a:off x="10475595" y="16127730"/>
          <a:ext cx="1270" cy="704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34290</xdr:rowOff>
    </xdr:from>
    <xdr:ext cx="534670" cy="259080"/>
    <xdr:sp macro="" textlink="">
      <xdr:nvSpPr>
        <xdr:cNvPr id="458" name="土木費最小値テキスト"/>
        <xdr:cNvSpPr txBox="1"/>
      </xdr:nvSpPr>
      <xdr:spPr>
        <a:xfrm>
          <a:off x="10528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29,733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30480</xdr:rowOff>
    </xdr:from>
    <xdr:to>
      <xdr:col>55</xdr:col>
      <xdr:colOff>88900</xdr:colOff>
      <xdr:row>98</xdr:row>
      <xdr:rowOff>30480</xdr:rowOff>
    </xdr:to>
    <xdr:cxnSp macro="">
      <xdr:nvCxnSpPr>
        <xdr:cNvPr id="459" name="直線コネクタ 458"/>
        <xdr:cNvCxnSpPr/>
      </xdr:nvCxnSpPr>
      <xdr:spPr>
        <a:xfrm>
          <a:off x="10388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129540</xdr:rowOff>
    </xdr:from>
    <xdr:ext cx="534670" cy="259080"/>
    <xdr:sp macro="" textlink="">
      <xdr:nvSpPr>
        <xdr:cNvPr id="460" name="土木費最大値テキスト"/>
        <xdr:cNvSpPr txBox="1"/>
      </xdr:nvSpPr>
      <xdr:spPr>
        <a:xfrm>
          <a:off x="10528300" y="1590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66,720</a:t>
          </a:r>
          <a:endParaRPr kumimoji="1" lang="ja-JP" altLang="en-US" sz="1000" b="1">
            <a:latin typeface="ＭＳ Ｐゴシック"/>
          </a:endParaRPr>
        </a:p>
      </xdr:txBody>
    </xdr:sp>
    <xdr:clientData/>
  </xdr:oneCellAnchor>
  <xdr:twoCellAnchor>
    <xdr:from>
      <xdr:col>54</xdr:col>
      <xdr:colOff>101600</xdr:colOff>
      <xdr:row>94</xdr:row>
      <xdr:rowOff>11430</xdr:rowOff>
    </xdr:from>
    <xdr:to>
      <xdr:col>55</xdr:col>
      <xdr:colOff>88900</xdr:colOff>
      <xdr:row>94</xdr:row>
      <xdr:rowOff>11430</xdr:rowOff>
    </xdr:to>
    <xdr:cxnSp macro="">
      <xdr:nvCxnSpPr>
        <xdr:cNvPr id="461" name="直線コネクタ 460"/>
        <xdr:cNvCxnSpPr/>
      </xdr:nvCxnSpPr>
      <xdr:spPr>
        <a:xfrm>
          <a:off x="10388600" y="1612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101600</xdr:rowOff>
    </xdr:from>
    <xdr:to>
      <xdr:col>55</xdr:col>
      <xdr:colOff>0</xdr:colOff>
      <xdr:row>95</xdr:row>
      <xdr:rowOff>153035</xdr:rowOff>
    </xdr:to>
    <xdr:cxnSp macro="">
      <xdr:nvCxnSpPr>
        <xdr:cNvPr id="462" name="直線コネクタ 461"/>
        <xdr:cNvCxnSpPr/>
      </xdr:nvCxnSpPr>
      <xdr:spPr>
        <a:xfrm>
          <a:off x="9639300" y="16046450"/>
          <a:ext cx="8382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59690</xdr:rowOff>
    </xdr:from>
    <xdr:ext cx="534670" cy="259080"/>
    <xdr:sp macro="" textlink="">
      <xdr:nvSpPr>
        <xdr:cNvPr id="463" name="土木費平均値テキスト"/>
        <xdr:cNvSpPr txBox="1"/>
      </xdr:nvSpPr>
      <xdr:spPr>
        <a:xfrm>
          <a:off x="10528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81280</xdr:rowOff>
    </xdr:from>
    <xdr:to>
      <xdr:col>55</xdr:col>
      <xdr:colOff>50800</xdr:colOff>
      <xdr:row>97</xdr:row>
      <xdr:rowOff>11430</xdr:rowOff>
    </xdr:to>
    <xdr:sp macro="" textlink="">
      <xdr:nvSpPr>
        <xdr:cNvPr id="464" name="フローチャート: 判断 463"/>
        <xdr:cNvSpPr/>
      </xdr:nvSpPr>
      <xdr:spPr>
        <a:xfrm>
          <a:off x="104267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101600</xdr:rowOff>
    </xdr:from>
    <xdr:to>
      <xdr:col>50</xdr:col>
      <xdr:colOff>114300</xdr:colOff>
      <xdr:row>96</xdr:row>
      <xdr:rowOff>52070</xdr:rowOff>
    </xdr:to>
    <xdr:cxnSp macro="">
      <xdr:nvCxnSpPr>
        <xdr:cNvPr id="465" name="直線コネクタ 464"/>
        <xdr:cNvCxnSpPr/>
      </xdr:nvCxnSpPr>
      <xdr:spPr>
        <a:xfrm flipV="1">
          <a:off x="8750300" y="1604645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123190</xdr:rowOff>
    </xdr:from>
    <xdr:to>
      <xdr:col>50</xdr:col>
      <xdr:colOff>165100</xdr:colOff>
      <xdr:row>96</xdr:row>
      <xdr:rowOff>53340</xdr:rowOff>
    </xdr:to>
    <xdr:sp macro="" textlink="">
      <xdr:nvSpPr>
        <xdr:cNvPr id="466" name="フローチャート: 判断 465"/>
        <xdr:cNvSpPr/>
      </xdr:nvSpPr>
      <xdr:spPr>
        <a:xfrm>
          <a:off x="9588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44450</xdr:rowOff>
    </xdr:from>
    <xdr:ext cx="522605" cy="259080"/>
    <xdr:sp macro="" textlink="">
      <xdr:nvSpPr>
        <xdr:cNvPr id="467" name="テキスト ボックス 466"/>
        <xdr:cNvSpPr txBox="1"/>
      </xdr:nvSpPr>
      <xdr:spPr>
        <a:xfrm>
          <a:off x="9371965" y="16503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66040</xdr:rowOff>
    </xdr:from>
    <xdr:to>
      <xdr:col>45</xdr:col>
      <xdr:colOff>177800</xdr:colOff>
      <xdr:row>96</xdr:row>
      <xdr:rowOff>52070</xdr:rowOff>
    </xdr:to>
    <xdr:cxnSp macro="">
      <xdr:nvCxnSpPr>
        <xdr:cNvPr id="468" name="直線コネクタ 467"/>
        <xdr:cNvCxnSpPr/>
      </xdr:nvCxnSpPr>
      <xdr:spPr>
        <a:xfrm>
          <a:off x="7861300" y="15667990"/>
          <a:ext cx="889000"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19685</xdr:rowOff>
    </xdr:from>
    <xdr:to>
      <xdr:col>46</xdr:col>
      <xdr:colOff>38100</xdr:colOff>
      <xdr:row>96</xdr:row>
      <xdr:rowOff>121285</xdr:rowOff>
    </xdr:to>
    <xdr:sp macro="" textlink="">
      <xdr:nvSpPr>
        <xdr:cNvPr id="469" name="フローチャート: 判断 468"/>
        <xdr:cNvSpPr/>
      </xdr:nvSpPr>
      <xdr:spPr>
        <a:xfrm>
          <a:off x="8699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112395</xdr:rowOff>
    </xdr:from>
    <xdr:ext cx="522605" cy="248285"/>
    <xdr:sp macro="" textlink="">
      <xdr:nvSpPr>
        <xdr:cNvPr id="470" name="テキスト ボックス 469"/>
        <xdr:cNvSpPr txBox="1"/>
      </xdr:nvSpPr>
      <xdr:spPr>
        <a:xfrm>
          <a:off x="8482965" y="1657159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66040</xdr:rowOff>
    </xdr:from>
    <xdr:to>
      <xdr:col>41</xdr:col>
      <xdr:colOff>50800</xdr:colOff>
      <xdr:row>95</xdr:row>
      <xdr:rowOff>26670</xdr:rowOff>
    </xdr:to>
    <xdr:cxnSp macro="">
      <xdr:nvCxnSpPr>
        <xdr:cNvPr id="471" name="直線コネクタ 470"/>
        <xdr:cNvCxnSpPr/>
      </xdr:nvCxnSpPr>
      <xdr:spPr>
        <a:xfrm flipV="1">
          <a:off x="6972300" y="15667990"/>
          <a:ext cx="8890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71120</xdr:rowOff>
    </xdr:from>
    <xdr:to>
      <xdr:col>41</xdr:col>
      <xdr:colOff>101600</xdr:colOff>
      <xdr:row>96</xdr:row>
      <xdr:rowOff>1270</xdr:rowOff>
    </xdr:to>
    <xdr:sp macro="" textlink="">
      <xdr:nvSpPr>
        <xdr:cNvPr id="472" name="フローチャート: 判断 471"/>
        <xdr:cNvSpPr/>
      </xdr:nvSpPr>
      <xdr:spPr>
        <a:xfrm>
          <a:off x="78105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163830</xdr:rowOff>
    </xdr:from>
    <xdr:ext cx="522605" cy="259080"/>
    <xdr:sp macro="" textlink="">
      <xdr:nvSpPr>
        <xdr:cNvPr id="473" name="テキスト ボックス 472"/>
        <xdr:cNvSpPr txBox="1"/>
      </xdr:nvSpPr>
      <xdr:spPr>
        <a:xfrm>
          <a:off x="7593965" y="164515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4" name="フローチャート: 判断 473"/>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106680</xdr:rowOff>
    </xdr:from>
    <xdr:ext cx="522605" cy="259080"/>
    <xdr:sp macro="" textlink="">
      <xdr:nvSpPr>
        <xdr:cNvPr id="475" name="テキスト ボックス 474"/>
        <xdr:cNvSpPr txBox="1"/>
      </xdr:nvSpPr>
      <xdr:spPr>
        <a:xfrm>
          <a:off x="6704965" y="165658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102235</xdr:rowOff>
    </xdr:from>
    <xdr:to>
      <xdr:col>55</xdr:col>
      <xdr:colOff>50800</xdr:colOff>
      <xdr:row>96</xdr:row>
      <xdr:rowOff>32385</xdr:rowOff>
    </xdr:to>
    <xdr:sp macro="" textlink="">
      <xdr:nvSpPr>
        <xdr:cNvPr id="481" name="楕円 480"/>
        <xdr:cNvSpPr/>
      </xdr:nvSpPr>
      <xdr:spPr>
        <a:xfrm>
          <a:off x="104267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125095</xdr:rowOff>
    </xdr:from>
    <xdr:ext cx="534670" cy="258445"/>
    <xdr:sp macro="" textlink="">
      <xdr:nvSpPr>
        <xdr:cNvPr id="482" name="土木費該当値テキスト"/>
        <xdr:cNvSpPr txBox="1"/>
      </xdr:nvSpPr>
      <xdr:spPr>
        <a:xfrm>
          <a:off x="10528300" y="16241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50800</xdr:rowOff>
    </xdr:from>
    <xdr:to>
      <xdr:col>50</xdr:col>
      <xdr:colOff>165100</xdr:colOff>
      <xdr:row>93</xdr:row>
      <xdr:rowOff>152400</xdr:rowOff>
    </xdr:to>
    <xdr:sp macro="" textlink="">
      <xdr:nvSpPr>
        <xdr:cNvPr id="483" name="楕円 482"/>
        <xdr:cNvSpPr/>
      </xdr:nvSpPr>
      <xdr:spPr>
        <a:xfrm>
          <a:off x="9588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168910</xdr:rowOff>
    </xdr:from>
    <xdr:ext cx="522605" cy="248920"/>
    <xdr:sp macro="" textlink="">
      <xdr:nvSpPr>
        <xdr:cNvPr id="484" name="テキスト ボックス 483"/>
        <xdr:cNvSpPr txBox="1"/>
      </xdr:nvSpPr>
      <xdr:spPr>
        <a:xfrm>
          <a:off x="9371965" y="157708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635</xdr:rowOff>
    </xdr:from>
    <xdr:to>
      <xdr:col>46</xdr:col>
      <xdr:colOff>38100</xdr:colOff>
      <xdr:row>96</xdr:row>
      <xdr:rowOff>102235</xdr:rowOff>
    </xdr:to>
    <xdr:sp macro="" textlink="">
      <xdr:nvSpPr>
        <xdr:cNvPr id="485" name="楕円 484"/>
        <xdr:cNvSpPr/>
      </xdr:nvSpPr>
      <xdr:spPr>
        <a:xfrm>
          <a:off x="8699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118745</xdr:rowOff>
    </xdr:from>
    <xdr:ext cx="522605" cy="259080"/>
    <xdr:sp macro="" textlink="">
      <xdr:nvSpPr>
        <xdr:cNvPr id="486" name="テキスト ボックス 485"/>
        <xdr:cNvSpPr txBox="1"/>
      </xdr:nvSpPr>
      <xdr:spPr>
        <a:xfrm>
          <a:off x="8482965" y="162350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15240</xdr:rowOff>
    </xdr:from>
    <xdr:to>
      <xdr:col>41</xdr:col>
      <xdr:colOff>101600</xdr:colOff>
      <xdr:row>91</xdr:row>
      <xdr:rowOff>116840</xdr:rowOff>
    </xdr:to>
    <xdr:sp macro="" textlink="">
      <xdr:nvSpPr>
        <xdr:cNvPr id="487" name="楕円 486"/>
        <xdr:cNvSpPr/>
      </xdr:nvSpPr>
      <xdr:spPr>
        <a:xfrm>
          <a:off x="7810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89</xdr:row>
      <xdr:rowOff>133350</xdr:rowOff>
    </xdr:from>
    <xdr:ext cx="522605" cy="250190"/>
    <xdr:sp macro="" textlink="">
      <xdr:nvSpPr>
        <xdr:cNvPr id="488" name="テキスト ボックス 487"/>
        <xdr:cNvSpPr txBox="1"/>
      </xdr:nvSpPr>
      <xdr:spPr>
        <a:xfrm>
          <a:off x="7593965" y="153924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147320</xdr:rowOff>
    </xdr:from>
    <xdr:to>
      <xdr:col>36</xdr:col>
      <xdr:colOff>165100</xdr:colOff>
      <xdr:row>95</xdr:row>
      <xdr:rowOff>77470</xdr:rowOff>
    </xdr:to>
    <xdr:sp macro="" textlink="">
      <xdr:nvSpPr>
        <xdr:cNvPr id="489" name="楕円 488"/>
        <xdr:cNvSpPr/>
      </xdr:nvSpPr>
      <xdr:spPr>
        <a:xfrm>
          <a:off x="6921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93980</xdr:rowOff>
    </xdr:from>
    <xdr:ext cx="522605" cy="259080"/>
    <xdr:sp macro="" textlink="">
      <xdr:nvSpPr>
        <xdr:cNvPr id="490" name="テキスト ボックス 489"/>
        <xdr:cNvSpPr txBox="1"/>
      </xdr:nvSpPr>
      <xdr:spPr>
        <a:xfrm>
          <a:off x="6704965" y="16038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9" name="テキスト ボックス 498"/>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6855" cy="248920"/>
    <xdr:sp macro="" textlink="">
      <xdr:nvSpPr>
        <xdr:cNvPr id="501" name="テキスト ボックス 500"/>
        <xdr:cNvSpPr txBox="1"/>
      </xdr:nvSpPr>
      <xdr:spPr>
        <a:xfrm>
          <a:off x="12197080" y="6969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3" name="テキスト ボックス 502"/>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5" name="テキスト ボックス 504"/>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7" name="テキスト ボックス 506"/>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9" name="テキスト ボックス 508"/>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1" name="テキスト ボックス 510"/>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154940</xdr:rowOff>
    </xdr:from>
    <xdr:to>
      <xdr:col>85</xdr:col>
      <xdr:colOff>126365</xdr:colOff>
      <xdr:row>37</xdr:row>
      <xdr:rowOff>142240</xdr:rowOff>
    </xdr:to>
    <xdr:cxnSp macro="">
      <xdr:nvCxnSpPr>
        <xdr:cNvPr id="513" name="直線コネクタ 512"/>
        <xdr:cNvCxnSpPr/>
      </xdr:nvCxnSpPr>
      <xdr:spPr>
        <a:xfrm flipV="1">
          <a:off x="16317595" y="5641340"/>
          <a:ext cx="1270" cy="844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146050</xdr:rowOff>
    </xdr:from>
    <xdr:ext cx="534670" cy="248920"/>
    <xdr:sp macro="" textlink="">
      <xdr:nvSpPr>
        <xdr:cNvPr id="514" name="消防費最小値テキスト"/>
        <xdr:cNvSpPr txBox="1"/>
      </xdr:nvSpPr>
      <xdr:spPr>
        <a:xfrm>
          <a:off x="16370300" y="64897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13,693</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142240</xdr:rowOff>
    </xdr:from>
    <xdr:to>
      <xdr:col>86</xdr:col>
      <xdr:colOff>25400</xdr:colOff>
      <xdr:row>37</xdr:row>
      <xdr:rowOff>142240</xdr:rowOff>
    </xdr:to>
    <xdr:cxnSp macro="">
      <xdr:nvCxnSpPr>
        <xdr:cNvPr id="515" name="直線コネクタ 514"/>
        <xdr:cNvCxnSpPr/>
      </xdr:nvCxnSpPr>
      <xdr:spPr>
        <a:xfrm>
          <a:off x="16230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100965</xdr:rowOff>
    </xdr:from>
    <xdr:ext cx="534670" cy="248285"/>
    <xdr:sp macro="" textlink="">
      <xdr:nvSpPr>
        <xdr:cNvPr id="516" name="消防費最大値テキスト"/>
        <xdr:cNvSpPr txBox="1"/>
      </xdr:nvSpPr>
      <xdr:spPr>
        <a:xfrm>
          <a:off x="16370300" y="54159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32,179</a:t>
          </a:r>
          <a:endParaRPr kumimoji="1" lang="ja-JP" altLang="en-US" sz="1000" b="1">
            <a:latin typeface="ＭＳ Ｐゴシック"/>
          </a:endParaRPr>
        </a:p>
      </xdr:txBody>
    </xdr:sp>
    <xdr:clientData/>
  </xdr:oneCellAnchor>
  <xdr:twoCellAnchor>
    <xdr:from>
      <xdr:col>85</xdr:col>
      <xdr:colOff>38100</xdr:colOff>
      <xdr:row>32</xdr:row>
      <xdr:rowOff>154940</xdr:rowOff>
    </xdr:from>
    <xdr:to>
      <xdr:col>86</xdr:col>
      <xdr:colOff>25400</xdr:colOff>
      <xdr:row>32</xdr:row>
      <xdr:rowOff>154940</xdr:rowOff>
    </xdr:to>
    <xdr:cxnSp macro="">
      <xdr:nvCxnSpPr>
        <xdr:cNvPr id="517" name="直線コネクタ 516"/>
        <xdr:cNvCxnSpPr/>
      </xdr:nvCxnSpPr>
      <xdr:spPr>
        <a:xfrm>
          <a:off x="16230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18415</xdr:rowOff>
    </xdr:from>
    <xdr:to>
      <xdr:col>85</xdr:col>
      <xdr:colOff>127000</xdr:colOff>
      <xdr:row>34</xdr:row>
      <xdr:rowOff>161290</xdr:rowOff>
    </xdr:to>
    <xdr:cxnSp macro="">
      <xdr:nvCxnSpPr>
        <xdr:cNvPr id="518" name="直線コネクタ 517"/>
        <xdr:cNvCxnSpPr/>
      </xdr:nvCxnSpPr>
      <xdr:spPr>
        <a:xfrm flipV="1">
          <a:off x="15481300" y="584771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102235</xdr:rowOff>
    </xdr:from>
    <xdr:ext cx="534670" cy="258445"/>
    <xdr:sp macro="" textlink="">
      <xdr:nvSpPr>
        <xdr:cNvPr id="519" name="消防費平均値テキスト"/>
        <xdr:cNvSpPr txBox="1"/>
      </xdr:nvSpPr>
      <xdr:spPr>
        <a:xfrm>
          <a:off x="16370300" y="6102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123825</xdr:rowOff>
    </xdr:from>
    <xdr:to>
      <xdr:col>85</xdr:col>
      <xdr:colOff>177800</xdr:colOff>
      <xdr:row>36</xdr:row>
      <xdr:rowOff>53975</xdr:rowOff>
    </xdr:to>
    <xdr:sp macro="" textlink="">
      <xdr:nvSpPr>
        <xdr:cNvPr id="520" name="フローチャート: 判断 519"/>
        <xdr:cNvSpPr/>
      </xdr:nvSpPr>
      <xdr:spPr>
        <a:xfrm>
          <a:off x="162687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161290</xdr:rowOff>
    </xdr:from>
    <xdr:to>
      <xdr:col>81</xdr:col>
      <xdr:colOff>50800</xdr:colOff>
      <xdr:row>35</xdr:row>
      <xdr:rowOff>25400</xdr:rowOff>
    </xdr:to>
    <xdr:cxnSp macro="">
      <xdr:nvCxnSpPr>
        <xdr:cNvPr id="521" name="直線コネクタ 520"/>
        <xdr:cNvCxnSpPr/>
      </xdr:nvCxnSpPr>
      <xdr:spPr>
        <a:xfrm flipV="1">
          <a:off x="14592300" y="59905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115570</xdr:rowOff>
    </xdr:from>
    <xdr:to>
      <xdr:col>81</xdr:col>
      <xdr:colOff>101600</xdr:colOff>
      <xdr:row>36</xdr:row>
      <xdr:rowOff>45720</xdr:rowOff>
    </xdr:to>
    <xdr:sp macro="" textlink="">
      <xdr:nvSpPr>
        <xdr:cNvPr id="522" name="フローチャート: 判断 521"/>
        <xdr:cNvSpPr/>
      </xdr:nvSpPr>
      <xdr:spPr>
        <a:xfrm>
          <a:off x="15430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36830</xdr:rowOff>
    </xdr:from>
    <xdr:ext cx="522605" cy="259080"/>
    <xdr:sp macro="" textlink="">
      <xdr:nvSpPr>
        <xdr:cNvPr id="523" name="テキスト ボックス 522"/>
        <xdr:cNvSpPr txBox="1"/>
      </xdr:nvSpPr>
      <xdr:spPr>
        <a:xfrm>
          <a:off x="15213965" y="6209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167640</xdr:rowOff>
    </xdr:from>
    <xdr:to>
      <xdr:col>76</xdr:col>
      <xdr:colOff>114300</xdr:colOff>
      <xdr:row>35</xdr:row>
      <xdr:rowOff>25400</xdr:rowOff>
    </xdr:to>
    <xdr:cxnSp macro="">
      <xdr:nvCxnSpPr>
        <xdr:cNvPr id="524" name="直線コネクタ 523"/>
        <xdr:cNvCxnSpPr/>
      </xdr:nvCxnSpPr>
      <xdr:spPr>
        <a:xfrm>
          <a:off x="13703300" y="5996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107315</xdr:rowOff>
    </xdr:to>
    <xdr:sp macro="" textlink="">
      <xdr:nvSpPr>
        <xdr:cNvPr id="525" name="フローチャート: 判断 524"/>
        <xdr:cNvSpPr/>
      </xdr:nvSpPr>
      <xdr:spPr>
        <a:xfrm>
          <a:off x="14541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98425</xdr:rowOff>
    </xdr:from>
    <xdr:ext cx="522605" cy="250825"/>
    <xdr:sp macro="" textlink="">
      <xdr:nvSpPr>
        <xdr:cNvPr id="526" name="テキスト ボックス 525"/>
        <xdr:cNvSpPr txBox="1"/>
      </xdr:nvSpPr>
      <xdr:spPr>
        <a:xfrm>
          <a:off x="14324965" y="627062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166370</xdr:rowOff>
    </xdr:from>
    <xdr:to>
      <xdr:col>71</xdr:col>
      <xdr:colOff>177800</xdr:colOff>
      <xdr:row>34</xdr:row>
      <xdr:rowOff>167640</xdr:rowOff>
    </xdr:to>
    <xdr:cxnSp macro="">
      <xdr:nvCxnSpPr>
        <xdr:cNvPr id="527" name="直線コネクタ 526"/>
        <xdr:cNvCxnSpPr/>
      </xdr:nvCxnSpPr>
      <xdr:spPr>
        <a:xfrm>
          <a:off x="12814300" y="5481320"/>
          <a:ext cx="8890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16510</xdr:rowOff>
    </xdr:from>
    <xdr:to>
      <xdr:col>72</xdr:col>
      <xdr:colOff>38100</xdr:colOff>
      <xdr:row>36</xdr:row>
      <xdr:rowOff>118110</xdr:rowOff>
    </xdr:to>
    <xdr:sp macro="" textlink="">
      <xdr:nvSpPr>
        <xdr:cNvPr id="528" name="フローチャート: 判断 527"/>
        <xdr:cNvSpPr/>
      </xdr:nvSpPr>
      <xdr:spPr>
        <a:xfrm>
          <a:off x="13652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109220</xdr:rowOff>
    </xdr:from>
    <xdr:ext cx="522605" cy="251460"/>
    <xdr:sp macro="" textlink="">
      <xdr:nvSpPr>
        <xdr:cNvPr id="529" name="テキスト ボックス 528"/>
        <xdr:cNvSpPr txBox="1"/>
      </xdr:nvSpPr>
      <xdr:spPr>
        <a:xfrm>
          <a:off x="13435965" y="628142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102235</xdr:rowOff>
    </xdr:from>
    <xdr:to>
      <xdr:col>67</xdr:col>
      <xdr:colOff>101600</xdr:colOff>
      <xdr:row>36</xdr:row>
      <xdr:rowOff>32385</xdr:rowOff>
    </xdr:to>
    <xdr:sp macro="" textlink="">
      <xdr:nvSpPr>
        <xdr:cNvPr id="530" name="フローチャート: 判断 529"/>
        <xdr:cNvSpPr/>
      </xdr:nvSpPr>
      <xdr:spPr>
        <a:xfrm>
          <a:off x="12763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23495</xdr:rowOff>
    </xdr:from>
    <xdr:ext cx="522605" cy="259080"/>
    <xdr:sp macro="" textlink="">
      <xdr:nvSpPr>
        <xdr:cNvPr id="531" name="テキスト ボックス 530"/>
        <xdr:cNvSpPr txBox="1"/>
      </xdr:nvSpPr>
      <xdr:spPr>
        <a:xfrm>
          <a:off x="12546965" y="61956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139065</xdr:rowOff>
    </xdr:from>
    <xdr:to>
      <xdr:col>85</xdr:col>
      <xdr:colOff>177800</xdr:colOff>
      <xdr:row>34</xdr:row>
      <xdr:rowOff>69215</xdr:rowOff>
    </xdr:to>
    <xdr:sp macro="" textlink="">
      <xdr:nvSpPr>
        <xdr:cNvPr id="537" name="楕円 536"/>
        <xdr:cNvSpPr/>
      </xdr:nvSpPr>
      <xdr:spPr>
        <a:xfrm>
          <a:off x="162687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161925</xdr:rowOff>
    </xdr:from>
    <xdr:ext cx="534670" cy="259080"/>
    <xdr:sp macro="" textlink="">
      <xdr:nvSpPr>
        <xdr:cNvPr id="538" name="消防費該当値テキスト"/>
        <xdr:cNvSpPr txBox="1"/>
      </xdr:nvSpPr>
      <xdr:spPr>
        <a:xfrm>
          <a:off x="16370300" y="5648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110490</xdr:rowOff>
    </xdr:from>
    <xdr:to>
      <xdr:col>81</xdr:col>
      <xdr:colOff>101600</xdr:colOff>
      <xdr:row>35</xdr:row>
      <xdr:rowOff>40640</xdr:rowOff>
    </xdr:to>
    <xdr:sp macro="" textlink="">
      <xdr:nvSpPr>
        <xdr:cNvPr id="539" name="楕円 538"/>
        <xdr:cNvSpPr/>
      </xdr:nvSpPr>
      <xdr:spPr>
        <a:xfrm>
          <a:off x="15430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57150</xdr:rowOff>
    </xdr:from>
    <xdr:ext cx="522605" cy="259080"/>
    <xdr:sp macro="" textlink="">
      <xdr:nvSpPr>
        <xdr:cNvPr id="540" name="テキスト ボックス 539"/>
        <xdr:cNvSpPr txBox="1"/>
      </xdr:nvSpPr>
      <xdr:spPr>
        <a:xfrm>
          <a:off x="15213965" y="57150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146050</xdr:rowOff>
    </xdr:from>
    <xdr:to>
      <xdr:col>76</xdr:col>
      <xdr:colOff>165100</xdr:colOff>
      <xdr:row>35</xdr:row>
      <xdr:rowOff>76200</xdr:rowOff>
    </xdr:to>
    <xdr:sp macro="" textlink="">
      <xdr:nvSpPr>
        <xdr:cNvPr id="541" name="楕円 540"/>
        <xdr:cNvSpPr/>
      </xdr:nvSpPr>
      <xdr:spPr>
        <a:xfrm>
          <a:off x="1454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92710</xdr:rowOff>
    </xdr:from>
    <xdr:ext cx="522605" cy="259080"/>
    <xdr:sp macro="" textlink="">
      <xdr:nvSpPr>
        <xdr:cNvPr id="542" name="テキスト ボックス 541"/>
        <xdr:cNvSpPr txBox="1"/>
      </xdr:nvSpPr>
      <xdr:spPr>
        <a:xfrm>
          <a:off x="14324965" y="57505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116840</xdr:rowOff>
    </xdr:from>
    <xdr:to>
      <xdr:col>72</xdr:col>
      <xdr:colOff>38100</xdr:colOff>
      <xdr:row>35</xdr:row>
      <xdr:rowOff>46990</xdr:rowOff>
    </xdr:to>
    <xdr:sp macro="" textlink="">
      <xdr:nvSpPr>
        <xdr:cNvPr id="543" name="楕円 542"/>
        <xdr:cNvSpPr/>
      </xdr:nvSpPr>
      <xdr:spPr>
        <a:xfrm>
          <a:off x="1365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63500</xdr:rowOff>
    </xdr:from>
    <xdr:ext cx="522605" cy="251460"/>
    <xdr:sp macro="" textlink="">
      <xdr:nvSpPr>
        <xdr:cNvPr id="544" name="テキスト ボックス 543"/>
        <xdr:cNvSpPr txBox="1"/>
      </xdr:nvSpPr>
      <xdr:spPr>
        <a:xfrm>
          <a:off x="13435965" y="57213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31</xdr:row>
      <xdr:rowOff>114935</xdr:rowOff>
    </xdr:from>
    <xdr:to>
      <xdr:col>67</xdr:col>
      <xdr:colOff>101600</xdr:colOff>
      <xdr:row>32</xdr:row>
      <xdr:rowOff>45085</xdr:rowOff>
    </xdr:to>
    <xdr:sp macro="" textlink="">
      <xdr:nvSpPr>
        <xdr:cNvPr id="545" name="楕円 544"/>
        <xdr:cNvSpPr/>
      </xdr:nvSpPr>
      <xdr:spPr>
        <a:xfrm>
          <a:off x="12763500" y="5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61595</xdr:rowOff>
    </xdr:from>
    <xdr:ext cx="522605" cy="259080"/>
    <xdr:sp macro="" textlink="">
      <xdr:nvSpPr>
        <xdr:cNvPr id="546" name="テキスト ボックス 545"/>
        <xdr:cNvSpPr txBox="1"/>
      </xdr:nvSpPr>
      <xdr:spPr>
        <a:xfrm>
          <a:off x="12546965" y="52050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5" name="テキスト ボックス 554"/>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48920"/>
    <xdr:sp macro="" textlink="">
      <xdr:nvSpPr>
        <xdr:cNvPr id="557" name="テキスト ボックス 556"/>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3" name="テキスト ボックス 562"/>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92710</xdr:rowOff>
    </xdr:from>
    <xdr:ext cx="531495" cy="259080"/>
    <xdr:sp macro="" textlink="">
      <xdr:nvSpPr>
        <xdr:cNvPr id="567" name="テキスト ボックス 566"/>
        <xdr:cNvSpPr txBox="1"/>
      </xdr:nvSpPr>
      <xdr:spPr>
        <a:xfrm>
          <a:off x="11914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48920"/>
    <xdr:sp macro="" textlink="">
      <xdr:nvSpPr>
        <xdr:cNvPr id="569" name="テキスト ボックス 568"/>
        <xdr:cNvSpPr txBox="1"/>
      </xdr:nvSpPr>
      <xdr:spPr>
        <a:xfrm>
          <a:off x="11914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109855</xdr:rowOff>
    </xdr:from>
    <xdr:to>
      <xdr:col>85</xdr:col>
      <xdr:colOff>126365</xdr:colOff>
      <xdr:row>59</xdr:row>
      <xdr:rowOff>87630</xdr:rowOff>
    </xdr:to>
    <xdr:cxnSp macro="">
      <xdr:nvCxnSpPr>
        <xdr:cNvPr id="571" name="直線コネクタ 570"/>
        <xdr:cNvCxnSpPr/>
      </xdr:nvCxnSpPr>
      <xdr:spPr>
        <a:xfrm flipV="1">
          <a:off x="16317595" y="868235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91440</xdr:rowOff>
    </xdr:from>
    <xdr:ext cx="534670" cy="259080"/>
    <xdr:sp macro="" textlink="">
      <xdr:nvSpPr>
        <xdr:cNvPr id="572" name="教育費最小値テキスト"/>
        <xdr:cNvSpPr txBox="1"/>
      </xdr:nvSpPr>
      <xdr:spPr>
        <a:xfrm>
          <a:off x="16370300" y="1020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38,860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87630</xdr:rowOff>
    </xdr:from>
    <xdr:to>
      <xdr:col>86</xdr:col>
      <xdr:colOff>25400</xdr:colOff>
      <xdr:row>59</xdr:row>
      <xdr:rowOff>87630</xdr:rowOff>
    </xdr:to>
    <xdr:cxnSp macro="">
      <xdr:nvCxnSpPr>
        <xdr:cNvPr id="573" name="直線コネクタ 572"/>
        <xdr:cNvCxnSpPr/>
      </xdr:nvCxnSpPr>
      <xdr:spPr>
        <a:xfrm>
          <a:off x="16230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56515</xdr:rowOff>
    </xdr:from>
    <xdr:ext cx="534670" cy="258445"/>
    <xdr:sp macro="" textlink="">
      <xdr:nvSpPr>
        <xdr:cNvPr id="574" name="教育費最大値テキスト"/>
        <xdr:cNvSpPr txBox="1"/>
      </xdr:nvSpPr>
      <xdr:spPr>
        <a:xfrm>
          <a:off x="16370300" y="8457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78,777</a:t>
          </a:r>
          <a:endParaRPr kumimoji="1" lang="ja-JP" altLang="en-US" sz="1000" b="1">
            <a:latin typeface="ＭＳ Ｐゴシック"/>
          </a:endParaRPr>
        </a:p>
      </xdr:txBody>
    </xdr:sp>
    <xdr:clientData/>
  </xdr:oneCellAnchor>
  <xdr:twoCellAnchor>
    <xdr:from>
      <xdr:col>85</xdr:col>
      <xdr:colOff>38100</xdr:colOff>
      <xdr:row>50</xdr:row>
      <xdr:rowOff>109855</xdr:rowOff>
    </xdr:from>
    <xdr:to>
      <xdr:col>86</xdr:col>
      <xdr:colOff>25400</xdr:colOff>
      <xdr:row>50</xdr:row>
      <xdr:rowOff>109855</xdr:rowOff>
    </xdr:to>
    <xdr:cxnSp macro="">
      <xdr:nvCxnSpPr>
        <xdr:cNvPr id="575" name="直線コネクタ 574"/>
        <xdr:cNvCxnSpPr/>
      </xdr:nvCxnSpPr>
      <xdr:spPr>
        <a:xfrm>
          <a:off x="16230600" y="868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86360</xdr:rowOff>
    </xdr:from>
    <xdr:to>
      <xdr:col>85</xdr:col>
      <xdr:colOff>127000</xdr:colOff>
      <xdr:row>52</xdr:row>
      <xdr:rowOff>27940</xdr:rowOff>
    </xdr:to>
    <xdr:cxnSp macro="">
      <xdr:nvCxnSpPr>
        <xdr:cNvPr id="576" name="直線コネクタ 575"/>
        <xdr:cNvCxnSpPr/>
      </xdr:nvCxnSpPr>
      <xdr:spPr>
        <a:xfrm flipV="1">
          <a:off x="15481300" y="883031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50800</xdr:rowOff>
    </xdr:from>
    <xdr:ext cx="534670" cy="259080"/>
    <xdr:sp macro="" textlink="">
      <xdr:nvSpPr>
        <xdr:cNvPr id="577" name="教育費平均値テキスト"/>
        <xdr:cNvSpPr txBox="1"/>
      </xdr:nvSpPr>
      <xdr:spPr>
        <a:xfrm>
          <a:off x="16370300" y="913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53</xdr:row>
      <xdr:rowOff>72390</xdr:rowOff>
    </xdr:from>
    <xdr:to>
      <xdr:col>85</xdr:col>
      <xdr:colOff>177800</xdr:colOff>
      <xdr:row>54</xdr:row>
      <xdr:rowOff>2540</xdr:rowOff>
    </xdr:to>
    <xdr:sp macro="" textlink="">
      <xdr:nvSpPr>
        <xdr:cNvPr id="578" name="フローチャート: 判断 577"/>
        <xdr:cNvSpPr/>
      </xdr:nvSpPr>
      <xdr:spPr>
        <a:xfrm>
          <a:off x="16268700" y="91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27940</xdr:rowOff>
    </xdr:from>
    <xdr:to>
      <xdr:col>81</xdr:col>
      <xdr:colOff>50800</xdr:colOff>
      <xdr:row>55</xdr:row>
      <xdr:rowOff>30480</xdr:rowOff>
    </xdr:to>
    <xdr:cxnSp macro="">
      <xdr:nvCxnSpPr>
        <xdr:cNvPr id="579" name="直線コネクタ 578"/>
        <xdr:cNvCxnSpPr/>
      </xdr:nvCxnSpPr>
      <xdr:spPr>
        <a:xfrm flipV="1">
          <a:off x="14592300" y="8943340"/>
          <a:ext cx="889000" cy="516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61595</xdr:rowOff>
    </xdr:from>
    <xdr:to>
      <xdr:col>81</xdr:col>
      <xdr:colOff>101600</xdr:colOff>
      <xdr:row>54</xdr:row>
      <xdr:rowOff>163195</xdr:rowOff>
    </xdr:to>
    <xdr:sp macro="" textlink="">
      <xdr:nvSpPr>
        <xdr:cNvPr id="580" name="フローチャート: 判断 579"/>
        <xdr:cNvSpPr/>
      </xdr:nvSpPr>
      <xdr:spPr>
        <a:xfrm>
          <a:off x="15430500" y="931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154940</xdr:rowOff>
    </xdr:from>
    <xdr:ext cx="522605" cy="251460"/>
    <xdr:sp macro="" textlink="">
      <xdr:nvSpPr>
        <xdr:cNvPr id="581" name="テキスト ボックス 580"/>
        <xdr:cNvSpPr txBox="1"/>
      </xdr:nvSpPr>
      <xdr:spPr>
        <a:xfrm>
          <a:off x="15213965" y="94132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15875</xdr:rowOff>
    </xdr:from>
    <xdr:to>
      <xdr:col>76</xdr:col>
      <xdr:colOff>114300</xdr:colOff>
      <xdr:row>55</xdr:row>
      <xdr:rowOff>30480</xdr:rowOff>
    </xdr:to>
    <xdr:cxnSp macro="">
      <xdr:nvCxnSpPr>
        <xdr:cNvPr id="582" name="直線コネクタ 581"/>
        <xdr:cNvCxnSpPr/>
      </xdr:nvCxnSpPr>
      <xdr:spPr>
        <a:xfrm>
          <a:off x="13703300" y="9445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36830</xdr:rowOff>
    </xdr:from>
    <xdr:to>
      <xdr:col>76</xdr:col>
      <xdr:colOff>165100</xdr:colOff>
      <xdr:row>55</xdr:row>
      <xdr:rowOff>138430</xdr:rowOff>
    </xdr:to>
    <xdr:sp macro="" textlink="">
      <xdr:nvSpPr>
        <xdr:cNvPr id="583" name="フローチャート: 判断 582"/>
        <xdr:cNvSpPr/>
      </xdr:nvSpPr>
      <xdr:spPr>
        <a:xfrm>
          <a:off x="145415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129540</xdr:rowOff>
    </xdr:from>
    <xdr:ext cx="522605" cy="259080"/>
    <xdr:sp macro="" textlink="">
      <xdr:nvSpPr>
        <xdr:cNvPr id="584" name="テキスト ボックス 583"/>
        <xdr:cNvSpPr txBox="1"/>
      </xdr:nvSpPr>
      <xdr:spPr>
        <a:xfrm>
          <a:off x="14324965" y="95592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99060</xdr:rowOff>
    </xdr:from>
    <xdr:to>
      <xdr:col>71</xdr:col>
      <xdr:colOff>177800</xdr:colOff>
      <xdr:row>55</xdr:row>
      <xdr:rowOff>15875</xdr:rowOff>
    </xdr:to>
    <xdr:cxnSp macro="">
      <xdr:nvCxnSpPr>
        <xdr:cNvPr id="585" name="直線コネクタ 584"/>
        <xdr:cNvCxnSpPr/>
      </xdr:nvCxnSpPr>
      <xdr:spPr>
        <a:xfrm>
          <a:off x="12814300" y="9014460"/>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132080</xdr:rowOff>
    </xdr:from>
    <xdr:to>
      <xdr:col>72</xdr:col>
      <xdr:colOff>38100</xdr:colOff>
      <xdr:row>55</xdr:row>
      <xdr:rowOff>61595</xdr:rowOff>
    </xdr:to>
    <xdr:sp macro="" textlink="">
      <xdr:nvSpPr>
        <xdr:cNvPr id="586" name="フローチャート: 判断 585"/>
        <xdr:cNvSpPr/>
      </xdr:nvSpPr>
      <xdr:spPr>
        <a:xfrm>
          <a:off x="13652500" y="9390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78105</xdr:rowOff>
    </xdr:from>
    <xdr:ext cx="522605" cy="248285"/>
    <xdr:sp macro="" textlink="">
      <xdr:nvSpPr>
        <xdr:cNvPr id="587" name="テキスト ボックス 586"/>
        <xdr:cNvSpPr txBox="1"/>
      </xdr:nvSpPr>
      <xdr:spPr>
        <a:xfrm>
          <a:off x="13435965" y="91649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106045</xdr:rowOff>
    </xdr:from>
    <xdr:to>
      <xdr:col>67</xdr:col>
      <xdr:colOff>101600</xdr:colOff>
      <xdr:row>55</xdr:row>
      <xdr:rowOff>36195</xdr:rowOff>
    </xdr:to>
    <xdr:sp macro="" textlink="">
      <xdr:nvSpPr>
        <xdr:cNvPr id="588" name="フローチャート: 判断 587"/>
        <xdr:cNvSpPr/>
      </xdr:nvSpPr>
      <xdr:spPr>
        <a:xfrm>
          <a:off x="12763500" y="93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27940</xdr:rowOff>
    </xdr:from>
    <xdr:ext cx="522605" cy="259080"/>
    <xdr:sp macro="" textlink="">
      <xdr:nvSpPr>
        <xdr:cNvPr id="589" name="テキスト ボックス 588"/>
        <xdr:cNvSpPr txBox="1"/>
      </xdr:nvSpPr>
      <xdr:spPr>
        <a:xfrm>
          <a:off x="12546965" y="94576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51</xdr:row>
      <xdr:rowOff>34925</xdr:rowOff>
    </xdr:from>
    <xdr:to>
      <xdr:col>85</xdr:col>
      <xdr:colOff>177800</xdr:colOff>
      <xdr:row>51</xdr:row>
      <xdr:rowOff>136525</xdr:rowOff>
    </xdr:to>
    <xdr:sp macro="" textlink="">
      <xdr:nvSpPr>
        <xdr:cNvPr id="595" name="楕円 594"/>
        <xdr:cNvSpPr/>
      </xdr:nvSpPr>
      <xdr:spPr>
        <a:xfrm>
          <a:off x="16268700" y="87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57785</xdr:rowOff>
    </xdr:from>
    <xdr:ext cx="534670" cy="259080"/>
    <xdr:sp macro="" textlink="">
      <xdr:nvSpPr>
        <xdr:cNvPr id="596" name="教育費該当値テキスト"/>
        <xdr:cNvSpPr txBox="1"/>
      </xdr:nvSpPr>
      <xdr:spPr>
        <a:xfrm>
          <a:off x="16370300" y="863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51</xdr:row>
      <xdr:rowOff>148590</xdr:rowOff>
    </xdr:from>
    <xdr:to>
      <xdr:col>81</xdr:col>
      <xdr:colOff>101600</xdr:colOff>
      <xdr:row>52</xdr:row>
      <xdr:rowOff>78740</xdr:rowOff>
    </xdr:to>
    <xdr:sp macro="" textlink="">
      <xdr:nvSpPr>
        <xdr:cNvPr id="597" name="楕円 596"/>
        <xdr:cNvSpPr/>
      </xdr:nvSpPr>
      <xdr:spPr>
        <a:xfrm>
          <a:off x="15430500" y="88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50</xdr:row>
      <xdr:rowOff>95250</xdr:rowOff>
    </xdr:from>
    <xdr:ext cx="522605" cy="259080"/>
    <xdr:sp macro="" textlink="">
      <xdr:nvSpPr>
        <xdr:cNvPr id="598" name="テキスト ボックス 597"/>
        <xdr:cNvSpPr txBox="1"/>
      </xdr:nvSpPr>
      <xdr:spPr>
        <a:xfrm>
          <a:off x="15213965" y="86677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151130</xdr:rowOff>
    </xdr:from>
    <xdr:to>
      <xdr:col>76</xdr:col>
      <xdr:colOff>165100</xdr:colOff>
      <xdr:row>55</xdr:row>
      <xdr:rowOff>81280</xdr:rowOff>
    </xdr:to>
    <xdr:sp macro="" textlink="">
      <xdr:nvSpPr>
        <xdr:cNvPr id="599" name="楕円 598"/>
        <xdr:cNvSpPr/>
      </xdr:nvSpPr>
      <xdr:spPr>
        <a:xfrm>
          <a:off x="14541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97790</xdr:rowOff>
    </xdr:from>
    <xdr:ext cx="522605" cy="251460"/>
    <xdr:sp macro="" textlink="">
      <xdr:nvSpPr>
        <xdr:cNvPr id="600" name="テキスト ボックス 599"/>
        <xdr:cNvSpPr txBox="1"/>
      </xdr:nvSpPr>
      <xdr:spPr>
        <a:xfrm>
          <a:off x="14324965" y="91846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136525</xdr:rowOff>
    </xdr:from>
    <xdr:to>
      <xdr:col>72</xdr:col>
      <xdr:colOff>38100</xdr:colOff>
      <xdr:row>55</xdr:row>
      <xdr:rowOff>66675</xdr:rowOff>
    </xdr:to>
    <xdr:sp macro="" textlink="">
      <xdr:nvSpPr>
        <xdr:cNvPr id="601" name="楕円 600"/>
        <xdr:cNvSpPr/>
      </xdr:nvSpPr>
      <xdr:spPr>
        <a:xfrm>
          <a:off x="13652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57785</xdr:rowOff>
    </xdr:from>
    <xdr:ext cx="522605" cy="259080"/>
    <xdr:sp macro="" textlink="">
      <xdr:nvSpPr>
        <xdr:cNvPr id="602" name="テキスト ボックス 601"/>
        <xdr:cNvSpPr txBox="1"/>
      </xdr:nvSpPr>
      <xdr:spPr>
        <a:xfrm>
          <a:off x="13435965" y="9487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52</xdr:row>
      <xdr:rowOff>48260</xdr:rowOff>
    </xdr:from>
    <xdr:to>
      <xdr:col>67</xdr:col>
      <xdr:colOff>101600</xdr:colOff>
      <xdr:row>52</xdr:row>
      <xdr:rowOff>149860</xdr:rowOff>
    </xdr:to>
    <xdr:sp macro="" textlink="">
      <xdr:nvSpPr>
        <xdr:cNvPr id="603" name="楕円 602"/>
        <xdr:cNvSpPr/>
      </xdr:nvSpPr>
      <xdr:spPr>
        <a:xfrm>
          <a:off x="1276350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50</xdr:row>
      <xdr:rowOff>166370</xdr:rowOff>
    </xdr:from>
    <xdr:ext cx="522605" cy="251460"/>
    <xdr:sp macro="" textlink="">
      <xdr:nvSpPr>
        <xdr:cNvPr id="604" name="テキスト ボックス 603"/>
        <xdr:cNvSpPr txBox="1"/>
      </xdr:nvSpPr>
      <xdr:spPr>
        <a:xfrm>
          <a:off x="12546965" y="87388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3" name="テキスト ボックス 612"/>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855" cy="259080"/>
    <xdr:sp macro="" textlink="">
      <xdr:nvSpPr>
        <xdr:cNvPr id="616" name="テキスト ボックス 615"/>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5295" cy="259080"/>
    <xdr:sp macro="" textlink="">
      <xdr:nvSpPr>
        <xdr:cNvPr id="618" name="テキスト ボックス 617"/>
        <xdr:cNvSpPr txBox="1"/>
      </xdr:nvSpPr>
      <xdr:spPr>
        <a:xfrm>
          <a:off x="11978640" y="1306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0" name="テキスト ボックス 61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6" name="テキスト ボックス 625"/>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88265</xdr:rowOff>
    </xdr:from>
    <xdr:to>
      <xdr:col>85</xdr:col>
      <xdr:colOff>126365</xdr:colOff>
      <xdr:row>79</xdr:row>
      <xdr:rowOff>44450</xdr:rowOff>
    </xdr:to>
    <xdr:cxnSp macro="">
      <xdr:nvCxnSpPr>
        <xdr:cNvPr id="628" name="直線コネクタ 627"/>
        <xdr:cNvCxnSpPr/>
      </xdr:nvCxnSpPr>
      <xdr:spPr>
        <a:xfrm flipV="1">
          <a:off x="16317595" y="1226121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34925</xdr:rowOff>
    </xdr:from>
    <xdr:ext cx="534670" cy="259080"/>
    <xdr:sp macro="" textlink="">
      <xdr:nvSpPr>
        <xdr:cNvPr id="631" name="災害復旧費最大値テキスト"/>
        <xdr:cNvSpPr txBox="1"/>
      </xdr:nvSpPr>
      <xdr:spPr>
        <a:xfrm>
          <a:off x="16370300" y="1203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17,422</a:t>
          </a:r>
          <a:endParaRPr kumimoji="1" lang="ja-JP" altLang="en-US" sz="1000" b="1">
            <a:latin typeface="ＭＳ Ｐゴシック"/>
          </a:endParaRPr>
        </a:p>
      </xdr:txBody>
    </xdr:sp>
    <xdr:clientData/>
  </xdr:oneCellAnchor>
  <xdr:twoCellAnchor>
    <xdr:from>
      <xdr:col>85</xdr:col>
      <xdr:colOff>38100</xdr:colOff>
      <xdr:row>71</xdr:row>
      <xdr:rowOff>88265</xdr:rowOff>
    </xdr:from>
    <xdr:to>
      <xdr:col>86</xdr:col>
      <xdr:colOff>25400</xdr:colOff>
      <xdr:row>71</xdr:row>
      <xdr:rowOff>88265</xdr:rowOff>
    </xdr:to>
    <xdr:cxnSp macro="">
      <xdr:nvCxnSpPr>
        <xdr:cNvPr id="632" name="直線コネクタ 631"/>
        <xdr:cNvCxnSpPr/>
      </xdr:nvCxnSpPr>
      <xdr:spPr>
        <a:xfrm>
          <a:off x="16230600" y="1226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85090</xdr:rowOff>
    </xdr:from>
    <xdr:ext cx="469900" cy="259080"/>
    <xdr:sp macro="" textlink="">
      <xdr:nvSpPr>
        <xdr:cNvPr id="634" name="災害復旧費平均値テキスト"/>
        <xdr:cNvSpPr txBox="1"/>
      </xdr:nvSpPr>
      <xdr:spPr>
        <a:xfrm>
          <a:off x="16370300" y="13115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35" name="フローチャート: 判断 634"/>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134620</xdr:rowOff>
    </xdr:from>
    <xdr:to>
      <xdr:col>81</xdr:col>
      <xdr:colOff>101600</xdr:colOff>
      <xdr:row>77</xdr:row>
      <xdr:rowOff>64770</xdr:rowOff>
    </xdr:to>
    <xdr:sp macro="" textlink="">
      <xdr:nvSpPr>
        <xdr:cNvPr id="637" name="フローチャート: 判断 636"/>
        <xdr:cNvSpPr/>
      </xdr:nvSpPr>
      <xdr:spPr>
        <a:xfrm>
          <a:off x="15430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81280</xdr:rowOff>
    </xdr:from>
    <xdr:ext cx="457835" cy="259080"/>
    <xdr:sp macro="" textlink="">
      <xdr:nvSpPr>
        <xdr:cNvPr id="638" name="テキスト ボックス 637"/>
        <xdr:cNvSpPr txBox="1"/>
      </xdr:nvSpPr>
      <xdr:spPr>
        <a:xfrm>
          <a:off x="15246350" y="1294003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53975</xdr:rowOff>
    </xdr:from>
    <xdr:to>
      <xdr:col>76</xdr:col>
      <xdr:colOff>165100</xdr:colOff>
      <xdr:row>76</xdr:row>
      <xdr:rowOff>155575</xdr:rowOff>
    </xdr:to>
    <xdr:sp macro="" textlink="">
      <xdr:nvSpPr>
        <xdr:cNvPr id="640" name="フローチャート: 判断 639"/>
        <xdr:cNvSpPr/>
      </xdr:nvSpPr>
      <xdr:spPr>
        <a:xfrm>
          <a:off x="14541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635</xdr:rowOff>
    </xdr:from>
    <xdr:ext cx="457835" cy="259080"/>
    <xdr:sp macro="" textlink="">
      <xdr:nvSpPr>
        <xdr:cNvPr id="641" name="テキスト ボックス 640"/>
        <xdr:cNvSpPr txBox="1"/>
      </xdr:nvSpPr>
      <xdr:spPr>
        <a:xfrm>
          <a:off x="14357350" y="1285938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99695</xdr:rowOff>
    </xdr:from>
    <xdr:to>
      <xdr:col>72</xdr:col>
      <xdr:colOff>38100</xdr:colOff>
      <xdr:row>75</xdr:row>
      <xdr:rowOff>29845</xdr:rowOff>
    </xdr:to>
    <xdr:sp macro="" textlink="">
      <xdr:nvSpPr>
        <xdr:cNvPr id="643" name="フローチャート: 判断 642"/>
        <xdr:cNvSpPr/>
      </xdr:nvSpPr>
      <xdr:spPr>
        <a:xfrm>
          <a:off x="13652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73</xdr:row>
      <xdr:rowOff>46355</xdr:rowOff>
    </xdr:from>
    <xdr:ext cx="457835" cy="259080"/>
    <xdr:sp macro="" textlink="">
      <xdr:nvSpPr>
        <xdr:cNvPr id="644" name="テキスト ボックス 643"/>
        <xdr:cNvSpPr txBox="1"/>
      </xdr:nvSpPr>
      <xdr:spPr>
        <a:xfrm>
          <a:off x="13468350" y="125622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57785</xdr:rowOff>
    </xdr:from>
    <xdr:to>
      <xdr:col>67</xdr:col>
      <xdr:colOff>101600</xdr:colOff>
      <xdr:row>76</xdr:row>
      <xdr:rowOff>159385</xdr:rowOff>
    </xdr:to>
    <xdr:sp macro="" textlink="">
      <xdr:nvSpPr>
        <xdr:cNvPr id="645" name="フローチャート: 判断 644"/>
        <xdr:cNvSpPr/>
      </xdr:nvSpPr>
      <xdr:spPr>
        <a:xfrm>
          <a:off x="12763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4445</xdr:rowOff>
    </xdr:from>
    <xdr:ext cx="457835" cy="259080"/>
    <xdr:sp macro="" textlink="">
      <xdr:nvSpPr>
        <xdr:cNvPr id="646" name="テキスト ボックス 645"/>
        <xdr:cNvSpPr txBox="1"/>
      </xdr:nvSpPr>
      <xdr:spPr>
        <a:xfrm>
          <a:off x="12579350" y="128631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3"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37490" cy="251460"/>
    <xdr:sp macro="" textlink="">
      <xdr:nvSpPr>
        <xdr:cNvPr id="655" name="テキスト ボックス 654"/>
        <xdr:cNvSpPr txBox="1"/>
      </xdr:nvSpPr>
      <xdr:spPr>
        <a:xfrm>
          <a:off x="15356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37490" cy="251460"/>
    <xdr:sp macro="" textlink="">
      <xdr:nvSpPr>
        <xdr:cNvPr id="657" name="テキスト ボックス 656"/>
        <xdr:cNvSpPr txBox="1"/>
      </xdr:nvSpPr>
      <xdr:spPr>
        <a:xfrm>
          <a:off x="14467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37490" cy="251460"/>
    <xdr:sp macro="" textlink="">
      <xdr:nvSpPr>
        <xdr:cNvPr id="659" name="テキスト ボックス 658"/>
        <xdr:cNvSpPr txBox="1"/>
      </xdr:nvSpPr>
      <xdr:spPr>
        <a:xfrm>
          <a:off x="13578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37490" cy="251460"/>
    <xdr:sp macro="" textlink="">
      <xdr:nvSpPr>
        <xdr:cNvPr id="661" name="テキスト ボックス 660"/>
        <xdr:cNvSpPr txBox="1"/>
      </xdr:nvSpPr>
      <xdr:spPr>
        <a:xfrm>
          <a:off x="12689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70" name="テキスト ボックス 669"/>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48920"/>
    <xdr:sp macro="" textlink="">
      <xdr:nvSpPr>
        <xdr:cNvPr id="672" name="テキスト ボックス 671"/>
        <xdr:cNvSpPr txBox="1"/>
      </xdr:nvSpPr>
      <xdr:spPr>
        <a:xfrm>
          <a:off x="11914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4" name="テキスト ボックス 673"/>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8" name="テキスト ボックス 677"/>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2" name="テキスト ボックス 681"/>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84" name="テキスト ボックス 683"/>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19050</xdr:rowOff>
    </xdr:from>
    <xdr:to>
      <xdr:col>85</xdr:col>
      <xdr:colOff>126365</xdr:colOff>
      <xdr:row>99</xdr:row>
      <xdr:rowOff>104140</xdr:rowOff>
    </xdr:to>
    <xdr:cxnSp macro="">
      <xdr:nvCxnSpPr>
        <xdr:cNvPr id="686" name="直線コネクタ 685"/>
        <xdr:cNvCxnSpPr/>
      </xdr:nvCxnSpPr>
      <xdr:spPr>
        <a:xfrm flipV="1">
          <a:off x="16317595" y="1562100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107950</xdr:rowOff>
    </xdr:from>
    <xdr:ext cx="534670" cy="259080"/>
    <xdr:sp macro="" textlink="">
      <xdr:nvSpPr>
        <xdr:cNvPr id="687" name="公債費最小値テキスト"/>
        <xdr:cNvSpPr txBox="1"/>
      </xdr:nvSpPr>
      <xdr:spPr>
        <a:xfrm>
          <a:off x="16370300" y="1708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18,432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104140</xdr:rowOff>
    </xdr:from>
    <xdr:to>
      <xdr:col>86</xdr:col>
      <xdr:colOff>25400</xdr:colOff>
      <xdr:row>99</xdr:row>
      <xdr:rowOff>104140</xdr:rowOff>
    </xdr:to>
    <xdr:cxnSp macro="">
      <xdr:nvCxnSpPr>
        <xdr:cNvPr id="688" name="直線コネクタ 687"/>
        <xdr:cNvCxnSpPr/>
      </xdr:nvCxnSpPr>
      <xdr:spPr>
        <a:xfrm>
          <a:off x="16230600" y="1707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137160</xdr:rowOff>
    </xdr:from>
    <xdr:ext cx="534670" cy="259080"/>
    <xdr:sp macro="" textlink="">
      <xdr:nvSpPr>
        <xdr:cNvPr id="689" name="公債費最大値テキスト"/>
        <xdr:cNvSpPr txBox="1"/>
      </xdr:nvSpPr>
      <xdr:spPr>
        <a:xfrm>
          <a:off x="16370300" y="1539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56,660</a:t>
          </a:r>
          <a:endParaRPr kumimoji="1" lang="ja-JP" altLang="en-US" sz="1000" b="1">
            <a:latin typeface="ＭＳ Ｐゴシック"/>
          </a:endParaRPr>
        </a:p>
      </xdr:txBody>
    </xdr:sp>
    <xdr:clientData/>
  </xdr:oneCellAnchor>
  <xdr:twoCellAnchor>
    <xdr:from>
      <xdr:col>85</xdr:col>
      <xdr:colOff>38100</xdr:colOff>
      <xdr:row>91</xdr:row>
      <xdr:rowOff>19050</xdr:rowOff>
    </xdr:from>
    <xdr:to>
      <xdr:col>86</xdr:col>
      <xdr:colOff>25400</xdr:colOff>
      <xdr:row>91</xdr:row>
      <xdr:rowOff>19050</xdr:rowOff>
    </xdr:to>
    <xdr:cxnSp macro="">
      <xdr:nvCxnSpPr>
        <xdr:cNvPr id="690" name="直線コネクタ 689"/>
        <xdr:cNvCxnSpPr/>
      </xdr:nvCxnSpPr>
      <xdr:spPr>
        <a:xfrm>
          <a:off x="16230600" y="1562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5080</xdr:rowOff>
    </xdr:from>
    <xdr:to>
      <xdr:col>85</xdr:col>
      <xdr:colOff>127000</xdr:colOff>
      <xdr:row>99</xdr:row>
      <xdr:rowOff>104140</xdr:rowOff>
    </xdr:to>
    <xdr:cxnSp macro="">
      <xdr:nvCxnSpPr>
        <xdr:cNvPr id="691" name="直線コネクタ 690"/>
        <xdr:cNvCxnSpPr/>
      </xdr:nvCxnSpPr>
      <xdr:spPr>
        <a:xfrm>
          <a:off x="15481300" y="1697863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8255</xdr:rowOff>
    </xdr:from>
    <xdr:ext cx="534670" cy="249555"/>
    <xdr:sp macro="" textlink="">
      <xdr:nvSpPr>
        <xdr:cNvPr id="692" name="公債費平均値テキスト"/>
        <xdr:cNvSpPr txBox="1"/>
      </xdr:nvSpPr>
      <xdr:spPr>
        <a:xfrm>
          <a:off x="16370300" y="159531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156845</xdr:rowOff>
    </xdr:from>
    <xdr:to>
      <xdr:col>85</xdr:col>
      <xdr:colOff>177800</xdr:colOff>
      <xdr:row>94</xdr:row>
      <xdr:rowOff>86995</xdr:rowOff>
    </xdr:to>
    <xdr:sp macro="" textlink="">
      <xdr:nvSpPr>
        <xdr:cNvPr id="693" name="フローチャート: 判断 692"/>
        <xdr:cNvSpPr/>
      </xdr:nvSpPr>
      <xdr:spPr>
        <a:xfrm>
          <a:off x="16268700" y="1610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109220</xdr:rowOff>
    </xdr:from>
    <xdr:to>
      <xdr:col>81</xdr:col>
      <xdr:colOff>50800</xdr:colOff>
      <xdr:row>99</xdr:row>
      <xdr:rowOff>5080</xdr:rowOff>
    </xdr:to>
    <xdr:cxnSp macro="">
      <xdr:nvCxnSpPr>
        <xdr:cNvPr id="694" name="直線コネクタ 693"/>
        <xdr:cNvCxnSpPr/>
      </xdr:nvCxnSpPr>
      <xdr:spPr>
        <a:xfrm>
          <a:off x="14592300" y="1673987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168910</xdr:rowOff>
    </xdr:from>
    <xdr:to>
      <xdr:col>81</xdr:col>
      <xdr:colOff>101600</xdr:colOff>
      <xdr:row>94</xdr:row>
      <xdr:rowOff>99060</xdr:rowOff>
    </xdr:to>
    <xdr:sp macro="" textlink="">
      <xdr:nvSpPr>
        <xdr:cNvPr id="695" name="フローチャート: 判断 694"/>
        <xdr:cNvSpPr/>
      </xdr:nvSpPr>
      <xdr:spPr>
        <a:xfrm>
          <a:off x="15430500"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115570</xdr:rowOff>
    </xdr:from>
    <xdr:ext cx="522605" cy="259080"/>
    <xdr:sp macro="" textlink="">
      <xdr:nvSpPr>
        <xdr:cNvPr id="696" name="テキスト ボックス 695"/>
        <xdr:cNvSpPr txBox="1"/>
      </xdr:nvSpPr>
      <xdr:spPr>
        <a:xfrm>
          <a:off x="15213965" y="158889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95250</xdr:rowOff>
    </xdr:from>
    <xdr:to>
      <xdr:col>76</xdr:col>
      <xdr:colOff>114300</xdr:colOff>
      <xdr:row>97</xdr:row>
      <xdr:rowOff>109220</xdr:rowOff>
    </xdr:to>
    <xdr:cxnSp macro="">
      <xdr:nvCxnSpPr>
        <xdr:cNvPr id="697" name="直線コネクタ 696"/>
        <xdr:cNvCxnSpPr/>
      </xdr:nvCxnSpPr>
      <xdr:spPr>
        <a:xfrm>
          <a:off x="13703300" y="16725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139065</xdr:rowOff>
    </xdr:from>
    <xdr:to>
      <xdr:col>76</xdr:col>
      <xdr:colOff>165100</xdr:colOff>
      <xdr:row>94</xdr:row>
      <xdr:rowOff>69215</xdr:rowOff>
    </xdr:to>
    <xdr:sp macro="" textlink="">
      <xdr:nvSpPr>
        <xdr:cNvPr id="698" name="フローチャート: 判断 697"/>
        <xdr:cNvSpPr/>
      </xdr:nvSpPr>
      <xdr:spPr>
        <a:xfrm>
          <a:off x="14541500"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86360</xdr:rowOff>
    </xdr:from>
    <xdr:ext cx="522605" cy="251460"/>
    <xdr:sp macro="" textlink="">
      <xdr:nvSpPr>
        <xdr:cNvPr id="699" name="テキスト ボックス 698"/>
        <xdr:cNvSpPr txBox="1"/>
      </xdr:nvSpPr>
      <xdr:spPr>
        <a:xfrm>
          <a:off x="14324965" y="158597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95250</xdr:rowOff>
    </xdr:from>
    <xdr:to>
      <xdr:col>71</xdr:col>
      <xdr:colOff>177800</xdr:colOff>
      <xdr:row>98</xdr:row>
      <xdr:rowOff>132080</xdr:rowOff>
    </xdr:to>
    <xdr:cxnSp macro="">
      <xdr:nvCxnSpPr>
        <xdr:cNvPr id="700" name="直線コネクタ 699"/>
        <xdr:cNvCxnSpPr/>
      </xdr:nvCxnSpPr>
      <xdr:spPr>
        <a:xfrm flipV="1">
          <a:off x="12814300" y="16725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113665</xdr:rowOff>
    </xdr:from>
    <xdr:to>
      <xdr:col>72</xdr:col>
      <xdr:colOff>38100</xdr:colOff>
      <xdr:row>94</xdr:row>
      <xdr:rowOff>43815</xdr:rowOff>
    </xdr:to>
    <xdr:sp macro="" textlink="">
      <xdr:nvSpPr>
        <xdr:cNvPr id="701" name="フローチャート: 判断 700"/>
        <xdr:cNvSpPr/>
      </xdr:nvSpPr>
      <xdr:spPr>
        <a:xfrm>
          <a:off x="136525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60325</xdr:rowOff>
    </xdr:from>
    <xdr:ext cx="522605" cy="259080"/>
    <xdr:sp macro="" textlink="">
      <xdr:nvSpPr>
        <xdr:cNvPr id="702" name="テキスト ボックス 701"/>
        <xdr:cNvSpPr txBox="1"/>
      </xdr:nvSpPr>
      <xdr:spPr>
        <a:xfrm>
          <a:off x="13435965" y="15833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92</xdr:row>
      <xdr:rowOff>114935</xdr:rowOff>
    </xdr:from>
    <xdr:to>
      <xdr:col>67</xdr:col>
      <xdr:colOff>101600</xdr:colOff>
      <xdr:row>93</xdr:row>
      <xdr:rowOff>45085</xdr:rowOff>
    </xdr:to>
    <xdr:sp macro="" textlink="">
      <xdr:nvSpPr>
        <xdr:cNvPr id="703" name="フローチャート: 判断 702"/>
        <xdr:cNvSpPr/>
      </xdr:nvSpPr>
      <xdr:spPr>
        <a:xfrm>
          <a:off x="12763500" y="158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61595</xdr:rowOff>
    </xdr:from>
    <xdr:ext cx="522605" cy="259080"/>
    <xdr:sp macro="" textlink="">
      <xdr:nvSpPr>
        <xdr:cNvPr id="704" name="テキスト ボックス 703"/>
        <xdr:cNvSpPr txBox="1"/>
      </xdr:nvSpPr>
      <xdr:spPr>
        <a:xfrm>
          <a:off x="12546965" y="156635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99</xdr:row>
      <xdr:rowOff>53340</xdr:rowOff>
    </xdr:from>
    <xdr:to>
      <xdr:col>85</xdr:col>
      <xdr:colOff>177800</xdr:colOff>
      <xdr:row>99</xdr:row>
      <xdr:rowOff>154940</xdr:rowOff>
    </xdr:to>
    <xdr:sp macro="" textlink="">
      <xdr:nvSpPr>
        <xdr:cNvPr id="710" name="楕円 709"/>
        <xdr:cNvSpPr/>
      </xdr:nvSpPr>
      <xdr:spPr>
        <a:xfrm>
          <a:off x="16268700" y="170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139700</xdr:rowOff>
    </xdr:from>
    <xdr:ext cx="534670" cy="259080"/>
    <xdr:sp macro="" textlink="">
      <xdr:nvSpPr>
        <xdr:cNvPr id="711" name="公債費該当値テキスト"/>
        <xdr:cNvSpPr txBox="1"/>
      </xdr:nvSpPr>
      <xdr:spPr>
        <a:xfrm>
          <a:off x="1637030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125730</xdr:rowOff>
    </xdr:from>
    <xdr:to>
      <xdr:col>81</xdr:col>
      <xdr:colOff>101600</xdr:colOff>
      <xdr:row>99</xdr:row>
      <xdr:rowOff>55880</xdr:rowOff>
    </xdr:to>
    <xdr:sp macro="" textlink="">
      <xdr:nvSpPr>
        <xdr:cNvPr id="712" name="楕円 711"/>
        <xdr:cNvSpPr/>
      </xdr:nvSpPr>
      <xdr:spPr>
        <a:xfrm>
          <a:off x="15430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46990</xdr:rowOff>
    </xdr:from>
    <xdr:ext cx="522605" cy="259080"/>
    <xdr:sp macro="" textlink="">
      <xdr:nvSpPr>
        <xdr:cNvPr id="713" name="テキスト ボックス 712"/>
        <xdr:cNvSpPr txBox="1"/>
      </xdr:nvSpPr>
      <xdr:spPr>
        <a:xfrm>
          <a:off x="15213965" y="170205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57785</xdr:rowOff>
    </xdr:from>
    <xdr:to>
      <xdr:col>76</xdr:col>
      <xdr:colOff>165100</xdr:colOff>
      <xdr:row>97</xdr:row>
      <xdr:rowOff>159385</xdr:rowOff>
    </xdr:to>
    <xdr:sp macro="" textlink="">
      <xdr:nvSpPr>
        <xdr:cNvPr id="714" name="楕円 713"/>
        <xdr:cNvSpPr/>
      </xdr:nvSpPr>
      <xdr:spPr>
        <a:xfrm>
          <a:off x="14541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150495</xdr:rowOff>
    </xdr:from>
    <xdr:ext cx="522605" cy="259080"/>
    <xdr:sp macro="" textlink="">
      <xdr:nvSpPr>
        <xdr:cNvPr id="715" name="テキスト ボックス 714"/>
        <xdr:cNvSpPr txBox="1"/>
      </xdr:nvSpPr>
      <xdr:spPr>
        <a:xfrm>
          <a:off x="14324965" y="167811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44450</xdr:rowOff>
    </xdr:from>
    <xdr:to>
      <xdr:col>72</xdr:col>
      <xdr:colOff>38100</xdr:colOff>
      <xdr:row>97</xdr:row>
      <xdr:rowOff>146050</xdr:rowOff>
    </xdr:to>
    <xdr:sp macro="" textlink="">
      <xdr:nvSpPr>
        <xdr:cNvPr id="716" name="楕円 715"/>
        <xdr:cNvSpPr/>
      </xdr:nvSpPr>
      <xdr:spPr>
        <a:xfrm>
          <a:off x="13652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137160</xdr:rowOff>
    </xdr:from>
    <xdr:ext cx="522605" cy="259080"/>
    <xdr:sp macro="" textlink="">
      <xdr:nvSpPr>
        <xdr:cNvPr id="717" name="テキスト ボックス 716"/>
        <xdr:cNvSpPr txBox="1"/>
      </xdr:nvSpPr>
      <xdr:spPr>
        <a:xfrm>
          <a:off x="13435965" y="16767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80645</xdr:rowOff>
    </xdr:from>
    <xdr:to>
      <xdr:col>67</xdr:col>
      <xdr:colOff>101600</xdr:colOff>
      <xdr:row>99</xdr:row>
      <xdr:rowOff>10795</xdr:rowOff>
    </xdr:to>
    <xdr:sp macro="" textlink="">
      <xdr:nvSpPr>
        <xdr:cNvPr id="718" name="楕円 717"/>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1905</xdr:rowOff>
    </xdr:from>
    <xdr:ext cx="522605" cy="259080"/>
    <xdr:sp macro="" textlink="">
      <xdr:nvSpPr>
        <xdr:cNvPr id="719" name="テキスト ボックス 718"/>
        <xdr:cNvSpPr txBox="1"/>
      </xdr:nvSpPr>
      <xdr:spPr>
        <a:xfrm>
          <a:off x="12546965" y="169754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8" name="テキスト ボックス 727"/>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855" cy="259080"/>
    <xdr:sp macro="" textlink="">
      <xdr:nvSpPr>
        <xdr:cNvPr id="731" name="テキスト ボックス 730"/>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65125" cy="259080"/>
    <xdr:sp macro="" textlink="">
      <xdr:nvSpPr>
        <xdr:cNvPr id="733" name="テキスト ボックス 732"/>
        <xdr:cNvSpPr txBox="1"/>
      </xdr:nvSpPr>
      <xdr:spPr>
        <a:xfrm>
          <a:off x="17910810" y="620776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65125" cy="248920"/>
    <xdr:sp macro="" textlink="">
      <xdr:nvSpPr>
        <xdr:cNvPr id="735" name="テキスト ボックス 734"/>
        <xdr:cNvSpPr txBox="1"/>
      </xdr:nvSpPr>
      <xdr:spPr>
        <a:xfrm>
          <a:off x="17910810" y="58267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65125" cy="259080"/>
    <xdr:sp macro="" textlink="">
      <xdr:nvSpPr>
        <xdr:cNvPr id="737" name="テキスト ボックス 736"/>
        <xdr:cNvSpPr txBox="1"/>
      </xdr:nvSpPr>
      <xdr:spPr>
        <a:xfrm>
          <a:off x="17910810" y="544576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65125" cy="259080"/>
    <xdr:sp macro="" textlink="">
      <xdr:nvSpPr>
        <xdr:cNvPr id="739" name="テキスト ボックス 738"/>
        <xdr:cNvSpPr txBox="1"/>
      </xdr:nvSpPr>
      <xdr:spPr>
        <a:xfrm>
          <a:off x="17910810" y="506476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5125" cy="248920"/>
    <xdr:sp macro="" textlink="">
      <xdr:nvSpPr>
        <xdr:cNvPr id="741" name="テキスト ボックス 740"/>
        <xdr:cNvSpPr txBox="1"/>
      </xdr:nvSpPr>
      <xdr:spPr>
        <a:xfrm>
          <a:off x="17910810" y="4683760"/>
          <a:ext cx="365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62865</xdr:colOff>
      <xdr:row>39</xdr:row>
      <xdr:rowOff>44450</xdr:rowOff>
    </xdr:to>
    <xdr:cxnSp macro="">
      <xdr:nvCxnSpPr>
        <xdr:cNvPr id="743" name="直線コネクタ 742"/>
        <xdr:cNvCxnSpPr/>
      </xdr:nvCxnSpPr>
      <xdr:spPr>
        <a:xfrm flipV="1">
          <a:off x="22159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90170</xdr:rowOff>
    </xdr:from>
    <xdr:ext cx="378460" cy="259080"/>
    <xdr:sp macro="" textlink="">
      <xdr:nvSpPr>
        <xdr:cNvPr id="746" name="諸支出金最大値テキスト"/>
        <xdr:cNvSpPr txBox="1"/>
      </xdr:nvSpPr>
      <xdr:spPr>
        <a:xfrm>
          <a:off x="22212300" y="5233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7" name="直線コネクタ 746"/>
        <xdr:cNvCxnSpPr/>
      </xdr:nvCxnSpPr>
      <xdr:spPr>
        <a:xfrm>
          <a:off x="22072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62230</xdr:rowOff>
    </xdr:from>
    <xdr:ext cx="313690" cy="259080"/>
    <xdr:sp macro="" textlink="">
      <xdr:nvSpPr>
        <xdr:cNvPr id="749" name="諸支出金平均値テキスト"/>
        <xdr:cNvSpPr txBox="1"/>
      </xdr:nvSpPr>
      <xdr:spPr>
        <a:xfrm>
          <a:off x="22212300" y="640588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0" name="フローチャート: 判断 749"/>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2" name="フローチャート: 判断 751"/>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35</xdr:row>
      <xdr:rowOff>142240</xdr:rowOff>
    </xdr:from>
    <xdr:ext cx="313690" cy="259080"/>
    <xdr:sp macro="" textlink="">
      <xdr:nvSpPr>
        <xdr:cNvPr id="753" name="テキスト ボックス 752"/>
        <xdr:cNvSpPr txBox="1"/>
      </xdr:nvSpPr>
      <xdr:spPr>
        <a:xfrm>
          <a:off x="21166455" y="6142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5" name="フローチャート: 判断 754"/>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1270</xdr:rowOff>
    </xdr:from>
    <xdr:ext cx="313690" cy="259080"/>
    <xdr:sp macro="" textlink="">
      <xdr:nvSpPr>
        <xdr:cNvPr id="756" name="テキスト ボックス 755"/>
        <xdr:cNvSpPr txBox="1"/>
      </xdr:nvSpPr>
      <xdr:spPr>
        <a:xfrm>
          <a:off x="20277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8" name="フローチャート: 判断 757"/>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165100</xdr:rowOff>
    </xdr:from>
    <xdr:ext cx="313690" cy="259080"/>
    <xdr:sp macro="" textlink="">
      <xdr:nvSpPr>
        <xdr:cNvPr id="759" name="テキスト ボックス 758"/>
        <xdr:cNvSpPr txBox="1"/>
      </xdr:nvSpPr>
      <xdr:spPr>
        <a:xfrm>
          <a:off x="19388455" y="63373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0" name="フローチャート: 判断 759"/>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33</xdr:row>
      <xdr:rowOff>157480</xdr:rowOff>
    </xdr:from>
    <xdr:ext cx="378460" cy="248920"/>
    <xdr:sp macro="" textlink="">
      <xdr:nvSpPr>
        <xdr:cNvPr id="761" name="テキスト ボックス 760"/>
        <xdr:cNvSpPr txBox="1"/>
      </xdr:nvSpPr>
      <xdr:spPr>
        <a:xfrm>
          <a:off x="18467070" y="58153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8"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7490" cy="251460"/>
    <xdr:sp macro="" textlink="">
      <xdr:nvSpPr>
        <xdr:cNvPr id="770" name="テキスト ボックス 769"/>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7490" cy="251460"/>
    <xdr:sp macro="" textlink="">
      <xdr:nvSpPr>
        <xdr:cNvPr id="772" name="テキスト ボックス 771"/>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7490" cy="251460"/>
    <xdr:sp macro="" textlink="">
      <xdr:nvSpPr>
        <xdr:cNvPr id="774" name="テキスト ボックス 773"/>
        <xdr:cNvSpPr txBox="1"/>
      </xdr:nvSpPr>
      <xdr:spPr>
        <a:xfrm>
          <a:off x="19420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7490" cy="251460"/>
    <xdr:sp macro="" textlink="">
      <xdr:nvSpPr>
        <xdr:cNvPr id="776" name="テキスト ボックス 775"/>
        <xdr:cNvSpPr txBox="1"/>
      </xdr:nvSpPr>
      <xdr:spPr>
        <a:xfrm>
          <a:off x="18531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5" name="テキスト ボックス 784"/>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855" cy="248920"/>
    <xdr:sp macro="" textlink="">
      <xdr:nvSpPr>
        <xdr:cNvPr id="788" name="テキスト ボックス 787"/>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855" cy="248920"/>
    <xdr:sp macro="" textlink="">
      <xdr:nvSpPr>
        <xdr:cNvPr id="790" name="テキスト ボックス 789"/>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7490" cy="259080"/>
    <xdr:sp macro="" textlink="">
      <xdr:nvSpPr>
        <xdr:cNvPr id="802" name="テキスト ボックス 801"/>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7490" cy="259080"/>
    <xdr:sp macro="" textlink="">
      <xdr:nvSpPr>
        <xdr:cNvPr id="805" name="テキスト ボックス 804"/>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7490" cy="259080"/>
    <xdr:sp macro="" textlink="">
      <xdr:nvSpPr>
        <xdr:cNvPr id="808" name="テキスト ボックス 807"/>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7490" cy="259080"/>
    <xdr:sp macro="" textlink="">
      <xdr:nvSpPr>
        <xdr:cNvPr id="810" name="テキスト ボックス 809"/>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7490" cy="259080"/>
    <xdr:sp macro="" textlink="">
      <xdr:nvSpPr>
        <xdr:cNvPr id="819" name="テキスト ボックス 818"/>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7490" cy="259080"/>
    <xdr:sp macro="" textlink="">
      <xdr:nvSpPr>
        <xdr:cNvPr id="821" name="テキスト ボックス 820"/>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7490" cy="259080"/>
    <xdr:sp macro="" textlink="">
      <xdr:nvSpPr>
        <xdr:cNvPr id="823" name="テキスト ボックス 822"/>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7490" cy="259080"/>
    <xdr:sp macro="" textlink="">
      <xdr:nvSpPr>
        <xdr:cNvPr id="825" name="テキスト ボックス 824"/>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民生費，衛生費，土木費，消防費及び教育費は，類似団体と比較して住民一人当たりのコストが高い状況であり，その他の目的別歳出は，類似団体と比較して住民一人当たりのコストが低い状況である。</a:t>
          </a:r>
        </a:p>
        <a:p>
          <a:r>
            <a:rPr kumimoji="1" lang="ja-JP" altLang="en-US" sz="1300">
              <a:latin typeface="ＭＳ Ｐゴシック"/>
              <a:ea typeface="ＭＳ Ｐゴシック"/>
            </a:rPr>
            <a:t>　類似団体と比較して住民一人当たりのコストが高い歳出のうち，特徴的なのは消防費と教育費である。消防費は住民一人当たりのコストが２７，６５３円となっており，主な要因として，消火栓・消火栓ボックス維持管理費負担金の</a:t>
          </a:r>
          <a:r>
            <a:rPr kumimoji="1" lang="ja-JP" altLang="en-US" sz="1300">
              <a:solidFill>
                <a:schemeClr val="tx1"/>
              </a:solidFill>
              <a:latin typeface="ＭＳ Ｐゴシック"/>
              <a:ea typeface="ＭＳ Ｐゴシック"/>
            </a:rPr>
            <a:t>増加が</a:t>
          </a:r>
          <a:r>
            <a:rPr kumimoji="1" lang="ja-JP" altLang="en-US" sz="1300">
              <a:latin typeface="ＭＳ Ｐゴシック"/>
              <a:ea typeface="ＭＳ Ｐゴシック"/>
            </a:rPr>
            <a:t>挙げられる。また，教育費は住民一人当たりのコストが７４，９１２円となっており，主な要因として，かみす防災アリーナ施設購入費の増加 や，神栖第二中学校校舎増築工事費の増加などが挙げられる。</a:t>
          </a:r>
        </a:p>
        <a:p>
          <a:r>
            <a:rPr kumimoji="1" lang="ja-JP" altLang="en-US" sz="1300">
              <a:latin typeface="ＭＳ Ｐゴシック"/>
              <a:ea typeface="ＭＳ Ｐゴシック"/>
            </a:rPr>
            <a:t>　一方，類似団体と比較して住民一人当たりのコストが低い歳出のうち，特徴的なのは農林水産業費と公債費である。農林水産業費は前年度と比較して住民一人当たりのコストが６，６９６円減少しており，主な要因として，産地パワーアップ支援事業費補助金の減少が挙げられる。また，公債費は，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　令和元年度については，歳出額は減となったものの，</a:t>
          </a:r>
          <a:r>
            <a:rPr lang="ja-JP" altLang="en-US" sz="1300" b="0" i="0" u="none" strike="noStrike" baseline="0" smtClean="0">
              <a:solidFill>
                <a:schemeClr val="tx1"/>
              </a:solidFill>
              <a:latin typeface="ＭＳ ゴシック"/>
              <a:ea typeface="ＭＳ ゴシック"/>
              <a:cs typeface="+mn-cs"/>
            </a:rPr>
            <a:t>かみす防災アリーナ施設購入費等</a:t>
          </a:r>
          <a:r>
            <a:rPr sz="1300" b="0" i="0" u="none" strike="noStrike" baseline="0">
              <a:solidFill>
                <a:schemeClr val="tx1"/>
              </a:solidFill>
              <a:latin typeface="ＭＳ ゴシック"/>
              <a:ea typeface="ＭＳ ゴシック"/>
            </a:rPr>
            <a:t>の財政需要があったため</a:t>
          </a:r>
          <a:r>
            <a:rPr sz="1300" b="0" i="0" u="none" strike="noStrike" baseline="0">
              <a:solidFill>
                <a:srgbClr val="000000"/>
              </a:solidFill>
              <a:latin typeface="ＭＳ ゴシック"/>
              <a:ea typeface="ＭＳ ゴシック"/>
            </a:rPr>
            <a:t>，実質単年度収支は赤字となっているが，財政調整基金の取崩しにより実質収支額は黒字となっている。</a:t>
          </a:r>
        </a:p>
        <a:p>
          <a:r>
            <a:rPr lang="ja-JP" altLang="en-US" sz="13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財政調整基金残高は，</a:t>
          </a:r>
          <a:r>
            <a:rPr sz="1300" b="0" i="0" u="none" strike="noStrike" baseline="0">
              <a:solidFill>
                <a:schemeClr val="tx1"/>
              </a:solidFill>
              <a:latin typeface="ＭＳ ゴシック"/>
              <a:ea typeface="ＭＳ ゴシック"/>
            </a:rPr>
            <a:t>約４億４５００万円の減</a:t>
          </a:r>
          <a:r>
            <a:rPr sz="1300" b="0" i="0" u="none" strike="noStrike" baseline="0">
              <a:solidFill>
                <a:srgbClr val="000000"/>
              </a:solidFill>
              <a:latin typeface="ＭＳ ゴシック"/>
              <a:ea typeface="ＭＳ ゴシック"/>
            </a:rPr>
            <a:t>となったことから，１．８８ポイント減少した。</a:t>
          </a: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今後の方針としては，標準財政規模比１０％～１５％程度の残高を目安とする。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連結実質赤字比率については，全会計で黒字となっている。一般会計から各会計への繰出が依然として減らない状況であるので、一般会計の負担は大きい。</a:t>
          </a:r>
        </a:p>
        <a:p>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元利償還金等は，</a:t>
          </a:r>
          <a:r>
            <a:rPr sz="1400" b="0" i="0" u="none" strike="noStrike" baseline="0">
              <a:solidFill>
                <a:schemeClr val="tx1"/>
              </a:solidFill>
              <a:latin typeface="ＭＳ ゴシック"/>
              <a:ea typeface="ＭＳ ゴシック"/>
            </a:rPr>
            <a:t>平成２８年度合併特例事業債の償還終了</a:t>
          </a:r>
          <a:r>
            <a:rPr sz="1400" b="0" i="0" u="none" strike="noStrike" baseline="0">
              <a:solidFill>
                <a:srgbClr val="000000"/>
              </a:solidFill>
              <a:latin typeface="ＭＳ ゴシック"/>
              <a:ea typeface="ＭＳ ゴシック"/>
            </a:rPr>
            <a:t>により，元利償還金が前年度と比較して約１億９,８００万円の減少や，債務負担行為に基づく支出額について，</a:t>
          </a:r>
          <a:r>
            <a:rPr lang="ja-JP" altLang="en-US" sz="1400" b="0" i="0" u="none" strike="noStrike" baseline="0" smtClean="0">
              <a:solidFill>
                <a:sysClr val="windowText" lastClr="000000"/>
              </a:solidFill>
              <a:latin typeface="ＭＳ ゴシック"/>
              <a:ea typeface="ＭＳ ゴシック"/>
              <a:cs typeface="+mn-cs"/>
            </a:rPr>
            <a:t>かみす防災アリーナ施設購入費等</a:t>
          </a:r>
          <a:r>
            <a:rPr sz="1400" b="0" i="0" u="none" strike="noStrike" baseline="0">
              <a:solidFill>
                <a:srgbClr val="000000"/>
              </a:solidFill>
              <a:latin typeface="ＭＳ ゴシック"/>
              <a:ea typeface="ＭＳ ゴシック"/>
            </a:rPr>
            <a:t>に係る一般財源が約１３億３,９００万円の減少したことにより，実質公債費比率の分子額は減少している。</a:t>
          </a:r>
        </a:p>
        <a:p>
          <a:pPr algn="l"/>
          <a:r>
            <a:rPr sz="1400" b="0" i="0" u="none" strike="noStrike" baseline="0">
              <a:solidFill>
                <a:srgbClr val="000000"/>
              </a:solidFill>
              <a:latin typeface="ＭＳ ゴシック"/>
              <a:ea typeface="ＭＳ ゴシック"/>
            </a:rPr>
            <a:t>　今後は交付税算入等が有利な事業の借入を優先するなど，引き続き低水準の維持に努める。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実質公債費比率の算定に用いる満期一括償還地方債を発行していないため，基金残高および積立相当額は0円である。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将来負担額の一般会計等に係る地方債の現在高は，新規発行分を元金償還分が上回ったため，前年度と比較すると約７億１,１００万円の減額となった。</a:t>
          </a:r>
        </a:p>
        <a:p>
          <a:pPr algn="l"/>
          <a:r>
            <a:rPr sz="1400" b="0" i="0" u="none" strike="noStrike" baseline="0">
              <a:solidFill>
                <a:srgbClr val="000000"/>
              </a:solidFill>
              <a:latin typeface="ＭＳ ゴシック"/>
              <a:ea typeface="ＭＳ ゴシック"/>
            </a:rPr>
            <a:t>　充当可能財源等は，</a:t>
          </a:r>
          <a:r>
            <a:rPr kumimoji="1" lang="ja-JP" altLang="en-US" sz="1400">
              <a:solidFill>
                <a:schemeClr val="tx1"/>
              </a:solidFill>
              <a:effectLst/>
              <a:latin typeface="ＭＳ ゴシック"/>
              <a:ea typeface="ＭＳ ゴシック"/>
              <a:cs typeface="+mn-cs"/>
            </a:rPr>
            <a:t>公共施設整備基金において，市道補修整備事業（道路補修工事）</a:t>
          </a:r>
          <a:r>
            <a:rPr lang="ja-JP" altLang="en-US" sz="1400" b="0" i="0" u="none" strike="noStrike" baseline="0" smtClean="0">
              <a:solidFill>
                <a:schemeClr val="tx1"/>
              </a:solidFill>
              <a:latin typeface="ＭＳ ゴシック"/>
              <a:ea typeface="ＭＳ ゴシック"/>
              <a:cs typeface="+mn-cs"/>
            </a:rPr>
            <a:t>や大野原保育所建設事業</a:t>
          </a:r>
          <a:r>
            <a:rPr kumimoji="1" lang="ja-JP" altLang="en-US" sz="1400">
              <a:solidFill>
                <a:schemeClr val="tx1"/>
              </a:solidFill>
              <a:effectLst/>
              <a:latin typeface="ＭＳ ゴシック"/>
              <a:ea typeface="ＭＳ ゴシック"/>
              <a:cs typeface="+mn-cs"/>
            </a:rPr>
            <a:t>の財源として取り崩しを行ったことなどから，充当可能基金で前年度と比較すると約２５億９,５００万円の減額となった。</a:t>
          </a:r>
        </a:p>
        <a:p>
          <a:pPr algn="l"/>
          <a:r>
            <a:rPr sz="1400" b="0" i="0" u="none" strike="noStrike" baseline="0">
              <a:solidFill>
                <a:schemeClr val="tx1"/>
              </a:solidFill>
              <a:latin typeface="ＭＳ ゴシック"/>
              <a:ea typeface="ＭＳ ゴシック"/>
            </a:rPr>
            <a:t>　基準財政需要額算入見込額は，合併特例債及び臨時財政対策債償還費の減などにより，前年度と比較すると約１０億４，０００万円の減額となった。</a:t>
          </a:r>
        </a:p>
        <a:p>
          <a:pPr algn="l"/>
          <a:r>
            <a:rPr sz="1400" b="0" i="0" u="none" strike="noStrike" baseline="0">
              <a:solidFill>
                <a:srgbClr val="000000"/>
              </a:solidFill>
              <a:latin typeface="ＭＳ ゴシック"/>
              <a:ea typeface="ＭＳ ゴシック"/>
            </a:rPr>
            <a:t>　今後も市債残高と借入額のバランスを考慮し，慎重な検討を行い，充当可能財源の確保，事業実施の効率化を図り，財政の健全性を維持するよう努める。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rgbClr val="FF0000"/>
              </a:solidFill>
              <a:latin typeface="ＭＳ ゴシック"/>
              <a:ea typeface="ＭＳ ゴシック"/>
              <a:cs typeface="+mn-cs"/>
            </a:rPr>
            <a:t>　</a:t>
          </a:r>
          <a:r>
            <a:rPr lang="ja-JP" altLang="en-US" sz="1300" b="0" i="0" u="none" strike="noStrike" baseline="0" smtClean="0">
              <a:solidFill>
                <a:schemeClr val="tx1"/>
              </a:solidFill>
              <a:latin typeface="ＭＳ ゴシック"/>
              <a:ea typeface="ＭＳ ゴシック"/>
              <a:cs typeface="+mn-cs"/>
            </a:rPr>
            <a:t>財政調整基金残高は，かみす防災アリーナ運営事業や市道及び都市計画道路整備事業等の財源として取り崩しを行ったため，令和元年度は４億４,５００万円の減となった。</a:t>
          </a:r>
          <a:endParaRPr lang="en-US" altLang="ja-JP" sz="1300" b="0" i="0" u="none" strike="noStrike" baseline="0" smtClean="0">
            <a:solidFill>
              <a:schemeClr val="tx1"/>
            </a:solidFill>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また，その他特定目的基金のうち，公共施設整備基金は大野原保育所建設事業</a:t>
          </a:r>
          <a:r>
            <a:rPr lang="ja-JP" altLang="en-US" sz="1300" b="0" i="0" u="none" strike="noStrike" baseline="0" smtClean="0">
              <a:solidFill>
                <a:schemeClr val="tx1"/>
              </a:solidFill>
              <a:latin typeface="ＭＳ ゴシック"/>
              <a:ea typeface="ＭＳ ゴシック"/>
              <a:cs typeface="+mn-cs"/>
            </a:rPr>
            <a:t>や</a:t>
          </a:r>
          <a:r>
            <a:rPr kumimoji="1" lang="ja-JP" altLang="en-US" sz="1300">
              <a:solidFill>
                <a:schemeClr val="tx1"/>
              </a:solidFill>
              <a:effectLst/>
              <a:latin typeface="ＭＳ ゴシック"/>
              <a:ea typeface="ＭＳ ゴシック"/>
              <a:cs typeface="+mn-cs"/>
            </a:rPr>
            <a:t>市役所本庁舎改修事業等の財源として取り崩しを行ったため，１８億４,１００万円の減少となり，基金全体として２８億５,１００万円の減少となった。</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lang="ja-JP" altLang="ja-JP" sz="1300" b="0" i="0" baseline="0">
              <a:solidFill>
                <a:schemeClr val="tx1"/>
              </a:solidFill>
              <a:effectLst/>
              <a:latin typeface="ＭＳ ゴシック"/>
              <a:ea typeface="ＭＳ ゴシック"/>
              <a:cs typeface="+mn-cs"/>
            </a:rPr>
            <a:t>老朽化を迎える公共施設の</a:t>
          </a:r>
          <a:r>
            <a:rPr lang="ja-JP" altLang="ja-JP" sz="1300">
              <a:solidFill>
                <a:schemeClr val="tx1"/>
              </a:solidFill>
              <a:effectLst/>
              <a:latin typeface="ＭＳ ゴシック"/>
              <a:ea typeface="ＭＳ ゴシック"/>
              <a:cs typeface="+mn-cs"/>
            </a:rPr>
            <a:t>整備，修繕等に要する経費の財源に充てるため</a:t>
          </a:r>
          <a:r>
            <a:rPr lang="ja-JP" altLang="en-US" sz="1300" b="0" i="0" u="none" strike="noStrike" baseline="0" smtClean="0">
              <a:solidFill>
                <a:schemeClr val="tx1"/>
              </a:solidFill>
              <a:latin typeface="ＭＳ ゴシック"/>
              <a:ea typeface="ＭＳ ゴシック"/>
              <a:cs typeface="+mn-cs"/>
            </a:rPr>
            <a:t>「公共施設整備基金」や「学校教育施設建設基金」への積立を行う。</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ja-JP" sz="1300">
              <a:solidFill>
                <a:schemeClr val="tx1"/>
              </a:solidFill>
              <a:effectLst/>
              <a:latin typeface="ＭＳ ゴシック"/>
              <a:ea typeface="ＭＳ ゴシック"/>
              <a:cs typeface="+mn-cs"/>
            </a:rPr>
            <a:t>年度間の財源調整のほか，合併算定替による特例措置の適用期間終了，景気の動向による法人税等の変動，及び今後の大規模建設事業等に備え積み立てを行う。</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en-US" sz="1300">
              <a:solidFill>
                <a:schemeClr val="tx1"/>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公共施設整備基金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公共施設の計画的かつ効率的な整備，修繕等に要する経費の財源に充てるため</a:t>
          </a:r>
          <a:r>
            <a:rPr lang="ja-JP" altLang="en-US" sz="1300">
              <a:solidFill>
                <a:schemeClr val="tx1"/>
              </a:solidFill>
              <a:effectLst/>
              <a:latin typeface="ＭＳ ゴシック"/>
              <a:ea typeface="ＭＳ ゴシック"/>
              <a:cs typeface="+mn-cs"/>
            </a:rPr>
            <a:t>積み立てる。</a:t>
          </a:r>
          <a:endParaRPr lang="en-US" altLang="ja-JP" sz="1300">
            <a:solidFill>
              <a:schemeClr val="tx1"/>
            </a:solidFill>
            <a:effectLst/>
            <a:latin typeface="ＭＳ ゴシック"/>
            <a:ea typeface="ＭＳ ゴシック"/>
            <a:cs typeface="+mn-cs"/>
          </a:endParaRPr>
        </a:p>
        <a:p>
          <a:r>
            <a:rPr lang="ja-JP" altLang="ja-JP" sz="1300">
              <a:solidFill>
                <a:schemeClr val="tx1"/>
              </a:solidFill>
              <a:effectLst/>
              <a:latin typeface="ＭＳ ゴシック"/>
              <a:ea typeface="ＭＳ ゴシック"/>
              <a:cs typeface="+mn-cs"/>
            </a:rPr>
            <a:t>　　協働のまちづくり推進基金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市民及び行政が一体となった協働のまちづくりの推進に要する経費の財源に充てるため</a:t>
          </a:r>
          <a:r>
            <a:rPr lang="ja-JP" altLang="en-US" sz="1300">
              <a:solidFill>
                <a:schemeClr val="tx1"/>
              </a:solidFill>
              <a:effectLst/>
              <a:latin typeface="ＭＳ ゴシック"/>
              <a:ea typeface="ＭＳ ゴシック"/>
              <a:cs typeface="+mn-cs"/>
            </a:rPr>
            <a:t>積み立てる。</a:t>
          </a:r>
          <a:endParaRPr lang="en-US" altLang="ja-JP" sz="1300">
            <a:solidFill>
              <a:schemeClr val="tx1"/>
            </a:solidFill>
            <a:effectLst/>
            <a:latin typeface="ＭＳ ゴシック"/>
            <a:ea typeface="ＭＳ ゴシック"/>
            <a:cs typeface="+mn-cs"/>
          </a:endParaRPr>
        </a:p>
        <a:p>
          <a:r>
            <a:rPr lang="ja-JP" altLang="en-US" sz="1300">
              <a:solidFill>
                <a:srgbClr val="FF0000"/>
              </a:solidFill>
              <a:effectLst/>
              <a:latin typeface="ＭＳ ゴシック"/>
              <a:ea typeface="ＭＳ ゴシック"/>
              <a:cs typeface="+mn-cs"/>
            </a:rPr>
            <a:t>　　</a:t>
          </a:r>
          <a:r>
            <a:rPr lang="ja-JP" altLang="en-US" sz="1300">
              <a:solidFill>
                <a:schemeClr val="tx1"/>
              </a:solidFill>
              <a:effectLst/>
              <a:latin typeface="ＭＳ ゴシック"/>
              <a:ea typeface="ＭＳ ゴシック"/>
              <a:cs typeface="+mn-cs"/>
            </a:rPr>
            <a:t>ふるさとづくり</a:t>
          </a:r>
          <a:r>
            <a:rPr kumimoji="1" lang="ja-JP" altLang="en-US" sz="1300">
              <a:solidFill>
                <a:schemeClr val="tx1"/>
              </a:solidFill>
              <a:effectLst/>
              <a:latin typeface="ＭＳ ゴシック"/>
              <a:ea typeface="ＭＳ ゴシック"/>
              <a:cs typeface="+mn-cs"/>
            </a:rPr>
            <a:t>基金</a:t>
          </a:r>
          <a:r>
            <a:rPr lang="ja-JP" altLang="en-US" sz="1300">
              <a:solidFill>
                <a:schemeClr val="tx1"/>
              </a:solidFill>
              <a:effectLst/>
              <a:latin typeface="ＭＳ ゴシック"/>
              <a:ea typeface="ＭＳ ゴシック"/>
              <a:cs typeface="+mn-cs"/>
            </a:rPr>
            <a:t>：ふるさと納税寄附金を，ふるさとづくりの推進に要する経費の財源に充てるため，寄附された金額を積み立てる。</a:t>
          </a:r>
          <a:endParaRPr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用排水施設維持管理基金</a:t>
          </a:r>
          <a:r>
            <a:rPr lang="ja-JP" altLang="en-US" sz="1300">
              <a:solidFill>
                <a:schemeClr val="tx1"/>
              </a:solidFill>
              <a:effectLst/>
              <a:latin typeface="ＭＳ ゴシック"/>
              <a:ea typeface="ＭＳ ゴシック"/>
              <a:cs typeface="+mn-cs"/>
            </a:rPr>
            <a:t>：水資源開発公団が施行する霞ケ浦開発事業により建設された農業用用排水施設等の有効かつ適正な管理</a:t>
          </a:r>
          <a:r>
            <a:rPr lang="ja-JP" altLang="ja-JP" sz="1300">
              <a:solidFill>
                <a:schemeClr val="tx1"/>
              </a:solidFill>
              <a:effectLst/>
              <a:latin typeface="ＭＳ ゴシック"/>
              <a:ea typeface="ＭＳ ゴシック"/>
              <a:cs typeface="+mn-cs"/>
            </a:rPr>
            <a:t>に要する経費の財源に充てるため</a:t>
          </a:r>
          <a:r>
            <a:rPr lang="ja-JP" altLang="en-US" sz="1300">
              <a:solidFill>
                <a:schemeClr val="tx1"/>
              </a:solidFill>
              <a:effectLst/>
              <a:latin typeface="ＭＳ ゴシック"/>
              <a:ea typeface="ＭＳ ゴシック"/>
              <a:cs typeface="+mn-cs"/>
            </a:rPr>
            <a:t>積み立てる。</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学校教育施設建設基金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学校教育施設の建設及び大規模改修事業に要する経費の財源に充てるため積み立てる。</a:t>
          </a:r>
          <a:r>
            <a:rPr lang="ja-JP" altLang="en-US" sz="1300">
              <a:solidFill>
                <a:schemeClr val="tx1"/>
              </a:solidFill>
              <a:effectLst/>
              <a:latin typeface="ＭＳ ゴシック"/>
              <a:ea typeface="ＭＳ ゴシック"/>
              <a:cs typeface="+mn-cs"/>
            </a:rPr>
            <a:t>　</a:t>
          </a:r>
          <a:endParaRPr lang="en-US" altLang="ja-JP" sz="1300">
            <a:solidFill>
              <a:schemeClr val="tx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公共施設整備基金：</a:t>
          </a:r>
          <a:r>
            <a:rPr lang="ja-JP" altLang="ja-JP" sz="1300" b="0" i="0" baseline="0">
              <a:solidFill>
                <a:schemeClr val="tx1"/>
              </a:solidFill>
              <a:effectLst/>
              <a:latin typeface="ＭＳ ゴシック"/>
              <a:ea typeface="ＭＳ ゴシック"/>
              <a:cs typeface="+mn-cs"/>
            </a:rPr>
            <a:t>公共施設等総合管理計画等に基づき</a:t>
          </a:r>
          <a:r>
            <a:rPr lang="ja-JP" altLang="en-US" sz="1300" b="0" i="0" baseline="0">
              <a:solidFill>
                <a:schemeClr val="tx1"/>
              </a:solidFill>
              <a:effectLst/>
              <a:latin typeface="ＭＳ ゴシック"/>
              <a:ea typeface="ＭＳ ゴシック"/>
              <a:cs typeface="+mn-cs"/>
            </a:rPr>
            <a:t>，市道補修整備事業や大野原保育所建設事業</a:t>
          </a:r>
          <a:r>
            <a:rPr lang="ja-JP" altLang="en-US" sz="1300" b="0" i="0" u="none" strike="noStrike" baseline="0" smtClean="0">
              <a:solidFill>
                <a:schemeClr val="tx1"/>
              </a:solidFill>
              <a:latin typeface="ＭＳ ゴシック"/>
              <a:ea typeface="ＭＳ ゴシック"/>
              <a:cs typeface="+mn-cs"/>
            </a:rPr>
            <a:t>の</a:t>
          </a:r>
          <a:r>
            <a:rPr kumimoji="1" lang="ja-JP" altLang="en-US" sz="1300">
              <a:solidFill>
                <a:schemeClr val="tx1"/>
              </a:solidFill>
              <a:effectLst/>
              <a:latin typeface="ＭＳ ゴシック"/>
              <a:ea typeface="ＭＳ ゴシック"/>
              <a:cs typeface="+mn-cs"/>
            </a:rPr>
            <a:t>財源として取り崩しを行ったため，１８億４,１００万円の減少となった。</a:t>
          </a:r>
          <a:endParaRPr kumimoji="1" lang="en-US" altLang="ja-JP" sz="1300">
            <a:solidFill>
              <a:schemeClr val="tx1"/>
            </a:solidFill>
            <a:effectLst/>
            <a:latin typeface="ＭＳ ゴシック"/>
            <a:ea typeface="ＭＳ ゴシック"/>
            <a:cs typeface="+mn-cs"/>
          </a:endParaRPr>
        </a:p>
        <a:p>
          <a:r>
            <a:rPr kumimoji="1" lang="en-US" altLang="ja-JP" sz="1300">
              <a:solidFill>
                <a:srgbClr val="FF0000"/>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学校教育施設建設基金：小中学校のトイレ・給水管改修工事や外壁改修工事等</a:t>
          </a:r>
          <a:r>
            <a:rPr lang="ja-JP" altLang="en-US" sz="1300" b="0" i="0" u="none" strike="noStrike" baseline="0" smtClean="0">
              <a:solidFill>
                <a:schemeClr val="tx1"/>
              </a:solidFill>
              <a:latin typeface="ＭＳ ゴシック"/>
              <a:ea typeface="ＭＳ ゴシック"/>
              <a:cs typeface="+mn-cs"/>
            </a:rPr>
            <a:t>の</a:t>
          </a:r>
          <a:r>
            <a:rPr kumimoji="1" lang="ja-JP" altLang="en-US" sz="1300">
              <a:solidFill>
                <a:schemeClr val="tx1"/>
              </a:solidFill>
              <a:effectLst/>
              <a:latin typeface="ＭＳ ゴシック"/>
              <a:ea typeface="ＭＳ ゴシック"/>
              <a:cs typeface="+mn-cs"/>
            </a:rPr>
            <a:t>財源として取り崩しを行ったため</a:t>
          </a:r>
          <a:r>
            <a:rPr lang="ja-JP" altLang="ja-JP" sz="1300">
              <a:solidFill>
                <a:schemeClr val="tx1"/>
              </a:solidFill>
              <a:effectLst/>
              <a:latin typeface="ＭＳ ゴシック"/>
              <a:ea typeface="ＭＳ ゴシック"/>
              <a:cs typeface="+mn-cs"/>
            </a:rPr>
            <a:t>５</a:t>
          </a:r>
          <a:r>
            <a:rPr kumimoji="1" lang="ja-JP" altLang="en-US" sz="1300">
              <a:solidFill>
                <a:schemeClr val="tx1"/>
              </a:solidFill>
              <a:effectLst/>
              <a:latin typeface="ＭＳ ゴシック"/>
              <a:ea typeface="ＭＳ ゴシック"/>
              <a:cs typeface="+mn-cs"/>
            </a:rPr>
            <a:t>億１，７００万円の減少となった。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公共施設整備基金は，</a:t>
          </a:r>
          <a:r>
            <a:rPr kumimoji="1" lang="ja-JP" altLang="ja-JP" sz="1300">
              <a:solidFill>
                <a:schemeClr val="tx1"/>
              </a:solidFill>
              <a:effectLst/>
              <a:latin typeface="ＭＳ ゴシック"/>
              <a:ea typeface="ＭＳ ゴシック"/>
              <a:cs typeface="+mn-cs"/>
            </a:rPr>
            <a:t>公共施設の更新費用等として不足が見込まれる年間額約</a:t>
          </a:r>
          <a:r>
            <a:rPr kumimoji="1" lang="ja-JP" altLang="en-US" sz="1300">
              <a:solidFill>
                <a:schemeClr val="tx1"/>
              </a:solidFill>
              <a:effectLst/>
              <a:latin typeface="ＭＳ ゴシック"/>
              <a:ea typeface="ＭＳ ゴシック"/>
              <a:cs typeface="+mn-cs"/>
            </a:rPr>
            <a:t>６</a:t>
          </a:r>
          <a:r>
            <a:rPr kumimoji="1" lang="en-US" altLang="ja-JP" sz="1300">
              <a:solidFill>
                <a:schemeClr val="tx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６</a:t>
          </a:r>
          <a:r>
            <a:rPr kumimoji="1" lang="ja-JP" altLang="ja-JP" sz="1300">
              <a:solidFill>
                <a:schemeClr val="tx1"/>
              </a:solidFill>
              <a:effectLst/>
              <a:latin typeface="ＭＳ ゴシック"/>
              <a:ea typeface="ＭＳ ゴシック"/>
              <a:cs typeface="+mn-cs"/>
            </a:rPr>
            <a:t>億円の</a:t>
          </a:r>
          <a:r>
            <a:rPr kumimoji="1" lang="ja-JP" altLang="en-US" sz="1300">
              <a:solidFill>
                <a:schemeClr val="tx1"/>
              </a:solidFill>
              <a:effectLst/>
              <a:latin typeface="ＭＳ ゴシック"/>
              <a:ea typeface="ＭＳ ゴシック"/>
              <a:cs typeface="+mn-cs"/>
            </a:rPr>
            <a:t>１０</a:t>
          </a:r>
          <a:r>
            <a:rPr kumimoji="1" lang="ja-JP" altLang="ja-JP" sz="1300">
              <a:solidFill>
                <a:schemeClr val="tx1"/>
              </a:solidFill>
              <a:effectLst/>
              <a:latin typeface="ＭＳ ゴシック"/>
              <a:ea typeface="ＭＳ ゴシック"/>
              <a:cs typeface="+mn-cs"/>
            </a:rPr>
            <a:t>年分（</a:t>
          </a:r>
          <a:r>
            <a:rPr kumimoji="1" lang="ja-JP" altLang="en-US" sz="1300">
              <a:solidFill>
                <a:schemeClr val="tx1"/>
              </a:solidFill>
              <a:effectLst/>
              <a:latin typeface="ＭＳ ゴシック"/>
              <a:ea typeface="ＭＳ ゴシック"/>
              <a:cs typeface="+mn-cs"/>
            </a:rPr>
            <a:t>６６</a:t>
          </a:r>
          <a:r>
            <a:rPr kumimoji="1" lang="ja-JP" altLang="ja-JP" sz="1300">
              <a:solidFill>
                <a:schemeClr val="tx1"/>
              </a:solidFill>
              <a:effectLst/>
              <a:latin typeface="ＭＳ ゴシック"/>
              <a:ea typeface="ＭＳ ゴシック"/>
              <a:cs typeface="+mn-cs"/>
            </a:rPr>
            <a:t>億円程度）を目安として積み立て</a:t>
          </a:r>
          <a:r>
            <a:rPr kumimoji="1" lang="ja-JP" altLang="en-US" sz="1300">
              <a:solidFill>
                <a:schemeClr val="tx1"/>
              </a:solidFill>
              <a:effectLst/>
              <a:latin typeface="ＭＳ ゴシック"/>
              <a:ea typeface="ＭＳ ゴシック"/>
              <a:cs typeface="+mn-cs"/>
            </a:rPr>
            <a:t>る</a:t>
          </a:r>
          <a:r>
            <a:rPr kumimoji="1" lang="ja-JP" altLang="ja-JP" sz="1300">
              <a:solidFill>
                <a:schemeClr val="tx1"/>
              </a:solidFill>
              <a:effectLst/>
              <a:latin typeface="ＭＳ ゴシック"/>
              <a:ea typeface="ＭＳ ゴシック"/>
              <a:cs typeface="+mn-cs"/>
            </a:rPr>
            <a:t>。</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a:t>
          </a:r>
          <a:r>
            <a:rPr lang="ja-JP" altLang="en-US" sz="1300" b="0" i="0" u="none" strike="noStrike" baseline="0" smtClean="0">
              <a:solidFill>
                <a:schemeClr val="tx1"/>
              </a:solidFill>
              <a:latin typeface="ＭＳ ゴシック"/>
              <a:ea typeface="ＭＳ ゴシック"/>
              <a:cs typeface="+mn-cs"/>
            </a:rPr>
            <a:t>かみす防災アリーナ運営事業や市道及び都市計画道路整備事業等の財源として取り崩しを行ったため，</a:t>
          </a:r>
          <a:r>
            <a:rPr kumimoji="1" lang="ja-JP" altLang="en-US" sz="1300">
              <a:solidFill>
                <a:schemeClr val="tx1"/>
              </a:solidFill>
              <a:effectLst/>
              <a:latin typeface="ＭＳ ゴシック"/>
              <a:ea typeface="ＭＳ ゴシック"/>
              <a:cs typeface="+mn-cs"/>
            </a:rPr>
            <a:t>前年度比較で</a:t>
          </a:r>
          <a:r>
            <a:rPr lang="ja-JP" altLang="en-US" sz="1300" b="0" i="0" u="none" strike="noStrike" baseline="0" smtClean="0">
              <a:solidFill>
                <a:schemeClr val="tx1"/>
              </a:solidFill>
              <a:latin typeface="ＭＳ ゴシック"/>
              <a:ea typeface="ＭＳ ゴシック"/>
              <a:cs typeface="+mn-cs"/>
            </a:rPr>
            <a:t>４億４,５００万円の減となった。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chemeClr val="tx1"/>
              </a:solidFill>
              <a:effectLst/>
              <a:latin typeface="ＭＳ ゴシック"/>
              <a:ea typeface="ＭＳ ゴシック"/>
              <a:cs typeface="+mn-cs"/>
            </a:rPr>
            <a:t>かみす防災アリーナ運営費</a:t>
          </a:r>
          <a:r>
            <a:rPr lang="ja-JP" altLang="en-US" sz="1300" b="0" i="0" baseline="0">
              <a:solidFill>
                <a:schemeClr val="tx1"/>
              </a:solidFill>
              <a:effectLst/>
              <a:latin typeface="ＭＳ ゴシック"/>
              <a:ea typeface="ＭＳ ゴシック"/>
              <a:cs typeface="+mn-cs"/>
            </a:rPr>
            <a:t>や</a:t>
          </a:r>
          <a:r>
            <a:rPr lang="ja-JP" altLang="ja-JP" sz="1300" b="0" i="0" baseline="0">
              <a:solidFill>
                <a:schemeClr val="tx1"/>
              </a:solidFill>
              <a:effectLst/>
              <a:latin typeface="ＭＳ ゴシック"/>
              <a:ea typeface="ＭＳ ゴシック"/>
              <a:cs typeface="+mn-cs"/>
            </a:rPr>
            <a:t>水道事業の出資金，波崎東明神周辺地区住環境整備等に係る財源として活用し，</a:t>
          </a:r>
          <a:r>
            <a:rPr kumimoji="1" lang="ja-JP" altLang="ja-JP" sz="1300">
              <a:solidFill>
                <a:schemeClr val="tx1"/>
              </a:solidFill>
              <a:effectLst/>
              <a:latin typeface="ＭＳ ゴシック"/>
              <a:ea typeface="ＭＳ ゴシック"/>
              <a:cs typeface="+mn-cs"/>
            </a:rPr>
            <a:t>残高は</a:t>
          </a:r>
          <a:r>
            <a:rPr lang="ja-JP" altLang="ja-JP" sz="1300" b="0" i="0" baseline="0">
              <a:solidFill>
                <a:schemeClr val="tx1"/>
              </a:solidFill>
              <a:effectLst/>
              <a:latin typeface="ＭＳ ゴシック"/>
              <a:ea typeface="ＭＳ ゴシック"/>
              <a:cs typeface="+mn-cs"/>
            </a:rPr>
            <a:t>標準財政規模の１０％から１５％程度となるように努める。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償還額の急激な増加は想定されていないので，市債残高と借入額のバランスを考慮しつつ，必要以上の積み立ては行わない。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では，昭和30年代後半に始まった鹿島開発によって昭和42年の工業団地の造成や，昭和44年の鹿島港開港など，大規模開発が進められ，それに歩調を合わせるように，公共施設の建設や整備を急速に進めてきた。</a:t>
          </a:r>
        </a:p>
        <a:p>
          <a:r>
            <a:rPr kumimoji="1" lang="ja-JP" altLang="en-US" sz="1000">
              <a:latin typeface="ＭＳ Ｐゴシック"/>
              <a:ea typeface="ＭＳ Ｐゴシック"/>
            </a:rPr>
            <a:t>　その結果，老朽化に伴う更新を同時期に大量に迎えようとしていることから，平成29年3月に策定した公共施設等総合管理計画等に基づき，公共施設等の管理をおこなっている。</a:t>
          </a:r>
        </a:p>
        <a:p>
          <a:r>
            <a:rPr kumimoji="1" lang="ja-JP" altLang="en-US" sz="1000">
              <a:latin typeface="ＭＳ Ｐゴシック"/>
              <a:ea typeface="ＭＳ Ｐゴシック"/>
            </a:rPr>
            <a:t>　有形固定資産減価償却率については，類似団体平均を下回っているが，引き続き長期的な視点で，施設の更新・集約化等を計画的に進めていく必要がある。</a:t>
          </a:r>
        </a:p>
        <a:p>
          <a:endParaRPr kumimoji="1" lang="ja-JP" altLang="en-US" sz="10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1" name="テキスト ボックス 50"/>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4965" cy="220980"/>
    <xdr:sp macro="" textlink="">
      <xdr:nvSpPr>
        <xdr:cNvPr id="53" name="テキスト ボックス 52"/>
        <xdr:cNvSpPr txBox="1"/>
      </xdr:nvSpPr>
      <xdr:spPr>
        <a:xfrm>
          <a:off x="847090" y="65862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965" cy="224155"/>
    <xdr:sp macro="" textlink="">
      <xdr:nvSpPr>
        <xdr:cNvPr id="55" name="テキスト ボックス 54"/>
        <xdr:cNvSpPr txBox="1"/>
      </xdr:nvSpPr>
      <xdr:spPr>
        <a:xfrm>
          <a:off x="847090" y="6154420"/>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965" cy="225425"/>
    <xdr:sp macro="" textlink="">
      <xdr:nvSpPr>
        <xdr:cNvPr id="57" name="テキスト ボックス 56"/>
        <xdr:cNvSpPr txBox="1"/>
      </xdr:nvSpPr>
      <xdr:spPr>
        <a:xfrm>
          <a:off x="847090" y="57226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965" cy="225425"/>
    <xdr:sp macro="" textlink="">
      <xdr:nvSpPr>
        <xdr:cNvPr id="59" name="テキスト ボックス 58"/>
        <xdr:cNvSpPr txBox="1"/>
      </xdr:nvSpPr>
      <xdr:spPr>
        <a:xfrm>
          <a:off x="847090" y="52908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1" name="テキスト ボックス 60"/>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52070</xdr:rowOff>
    </xdr:from>
    <xdr:to>
      <xdr:col>23</xdr:col>
      <xdr:colOff>85090</xdr:colOff>
      <xdr:row>33</xdr:row>
      <xdr:rowOff>43815</xdr:rowOff>
    </xdr:to>
    <xdr:cxnSp macro="">
      <xdr:nvCxnSpPr>
        <xdr:cNvPr id="63" name="直線コネクタ 62"/>
        <xdr:cNvCxnSpPr/>
      </xdr:nvCxnSpPr>
      <xdr:spPr>
        <a:xfrm flipV="1">
          <a:off x="4760595" y="528129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47625</xdr:rowOff>
    </xdr:from>
    <xdr:ext cx="400685" cy="259080"/>
    <xdr:sp macro="" textlink="">
      <xdr:nvSpPr>
        <xdr:cNvPr id="64" name="有形固定資産減価償却率最小値テキスト"/>
        <xdr:cNvSpPr txBox="1"/>
      </xdr:nvSpPr>
      <xdr:spPr>
        <a:xfrm>
          <a:off x="4813300" y="6477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43815</xdr:rowOff>
    </xdr:from>
    <xdr:to>
      <xdr:col>23</xdr:col>
      <xdr:colOff>174625</xdr:colOff>
      <xdr:row>33</xdr:row>
      <xdr:rowOff>43815</xdr:rowOff>
    </xdr:to>
    <xdr:cxnSp macro="">
      <xdr:nvCxnSpPr>
        <xdr:cNvPr id="65" name="直線コネクタ 64"/>
        <xdr:cNvCxnSpPr/>
      </xdr:nvCxnSpPr>
      <xdr:spPr>
        <a:xfrm>
          <a:off x="4673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170180</xdr:rowOff>
    </xdr:from>
    <xdr:ext cx="400685" cy="259080"/>
    <xdr:sp macro="" textlink="">
      <xdr:nvSpPr>
        <xdr:cNvPr id="66" name="有形固定資産減価償却率最大値テキスト"/>
        <xdr:cNvSpPr txBox="1"/>
      </xdr:nvSpPr>
      <xdr:spPr>
        <a:xfrm>
          <a:off x="4813300" y="5056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52070</xdr:rowOff>
    </xdr:from>
    <xdr:to>
      <xdr:col>23</xdr:col>
      <xdr:colOff>174625</xdr:colOff>
      <xdr:row>26</xdr:row>
      <xdr:rowOff>52070</xdr:rowOff>
    </xdr:to>
    <xdr:cxnSp macro="">
      <xdr:nvCxnSpPr>
        <xdr:cNvPr id="67" name="直線コネクタ 66"/>
        <xdr:cNvCxnSpPr/>
      </xdr:nvCxnSpPr>
      <xdr:spPr>
        <a:xfrm>
          <a:off x="4673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122555</xdr:rowOff>
    </xdr:from>
    <xdr:ext cx="400685" cy="254635"/>
    <xdr:sp macro="" textlink="">
      <xdr:nvSpPr>
        <xdr:cNvPr id="68" name="有形固定資産減価償却率平均値テキスト"/>
        <xdr:cNvSpPr txBox="1"/>
      </xdr:nvSpPr>
      <xdr:spPr>
        <a:xfrm>
          <a:off x="4813300" y="603758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144145</xdr:rowOff>
    </xdr:from>
    <xdr:to>
      <xdr:col>23</xdr:col>
      <xdr:colOff>136525</xdr:colOff>
      <xdr:row>31</xdr:row>
      <xdr:rowOff>74930</xdr:rowOff>
    </xdr:to>
    <xdr:sp macro="" textlink="">
      <xdr:nvSpPr>
        <xdr:cNvPr id="69" name="フローチャート: 判断 68"/>
        <xdr:cNvSpPr/>
      </xdr:nvSpPr>
      <xdr:spPr>
        <a:xfrm>
          <a:off x="4711700" y="6059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148590</xdr:rowOff>
    </xdr:from>
    <xdr:to>
      <xdr:col>19</xdr:col>
      <xdr:colOff>187325</xdr:colOff>
      <xdr:row>31</xdr:row>
      <xdr:rowOff>78740</xdr:rowOff>
    </xdr:to>
    <xdr:sp macro="" textlink="">
      <xdr:nvSpPr>
        <xdr:cNvPr id="70" name="フローチャート: 判断 69"/>
        <xdr:cNvSpPr/>
      </xdr:nvSpPr>
      <xdr:spPr>
        <a:xfrm>
          <a:off x="4000500" y="606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135890</xdr:rowOff>
    </xdr:from>
    <xdr:to>
      <xdr:col>15</xdr:col>
      <xdr:colOff>187325</xdr:colOff>
      <xdr:row>31</xdr:row>
      <xdr:rowOff>66040</xdr:rowOff>
    </xdr:to>
    <xdr:sp macro="" textlink="">
      <xdr:nvSpPr>
        <xdr:cNvPr id="71" name="フローチャート: 判断 70"/>
        <xdr:cNvSpPr/>
      </xdr:nvSpPr>
      <xdr:spPr>
        <a:xfrm>
          <a:off x="3238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83820</xdr:rowOff>
    </xdr:from>
    <xdr:to>
      <xdr:col>11</xdr:col>
      <xdr:colOff>187325</xdr:colOff>
      <xdr:row>31</xdr:row>
      <xdr:rowOff>13970</xdr:rowOff>
    </xdr:to>
    <xdr:sp macro="" textlink="">
      <xdr:nvSpPr>
        <xdr:cNvPr id="72" name="フローチャート: 判断 71"/>
        <xdr:cNvSpPr/>
      </xdr:nvSpPr>
      <xdr:spPr>
        <a:xfrm>
          <a:off x="2476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4" name="テキスト ボックス 73"/>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5" name="テキスト ボックス 74"/>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6" name="テキスト ボックス 75"/>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7" name="テキスト ボックス 76"/>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8" name="テキスト ボックス 77"/>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14605</xdr:rowOff>
    </xdr:from>
    <xdr:to>
      <xdr:col>23</xdr:col>
      <xdr:colOff>136525</xdr:colOff>
      <xdr:row>30</xdr:row>
      <xdr:rowOff>116205</xdr:rowOff>
    </xdr:to>
    <xdr:sp macro="" textlink="">
      <xdr:nvSpPr>
        <xdr:cNvPr id="79" name="楕円 78"/>
        <xdr:cNvSpPr/>
      </xdr:nvSpPr>
      <xdr:spPr>
        <a:xfrm>
          <a:off x="4711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37465</xdr:rowOff>
    </xdr:from>
    <xdr:ext cx="400685" cy="259080"/>
    <xdr:sp macro="" textlink="">
      <xdr:nvSpPr>
        <xdr:cNvPr id="80" name="有形固定資産減価償却率該当値テキスト"/>
        <xdr:cNvSpPr txBox="1"/>
      </xdr:nvSpPr>
      <xdr:spPr>
        <a:xfrm>
          <a:off x="4813300" y="57810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147320</xdr:rowOff>
    </xdr:from>
    <xdr:to>
      <xdr:col>19</xdr:col>
      <xdr:colOff>187325</xdr:colOff>
      <xdr:row>30</xdr:row>
      <xdr:rowOff>77470</xdr:rowOff>
    </xdr:to>
    <xdr:sp macro="" textlink="">
      <xdr:nvSpPr>
        <xdr:cNvPr id="81" name="楕円 80"/>
        <xdr:cNvSpPr/>
      </xdr:nvSpPr>
      <xdr:spPr>
        <a:xfrm>
          <a:off x="4000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26670</xdr:rowOff>
    </xdr:from>
    <xdr:to>
      <xdr:col>23</xdr:col>
      <xdr:colOff>85725</xdr:colOff>
      <xdr:row>30</xdr:row>
      <xdr:rowOff>65405</xdr:rowOff>
    </xdr:to>
    <xdr:cxnSp macro="">
      <xdr:nvCxnSpPr>
        <xdr:cNvPr id="82" name="直線コネクタ 81"/>
        <xdr:cNvCxnSpPr/>
      </xdr:nvCxnSpPr>
      <xdr:spPr>
        <a:xfrm>
          <a:off x="4051300" y="5941695"/>
          <a:ext cx="711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83820</xdr:rowOff>
    </xdr:from>
    <xdr:to>
      <xdr:col>15</xdr:col>
      <xdr:colOff>187325</xdr:colOff>
      <xdr:row>31</xdr:row>
      <xdr:rowOff>13970</xdr:rowOff>
    </xdr:to>
    <xdr:sp macro="" textlink="">
      <xdr:nvSpPr>
        <xdr:cNvPr id="83" name="楕円 82"/>
        <xdr:cNvSpPr/>
      </xdr:nvSpPr>
      <xdr:spPr>
        <a:xfrm>
          <a:off x="3238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26670</xdr:rowOff>
    </xdr:from>
    <xdr:to>
      <xdr:col>19</xdr:col>
      <xdr:colOff>136525</xdr:colOff>
      <xdr:row>30</xdr:row>
      <xdr:rowOff>134620</xdr:rowOff>
    </xdr:to>
    <xdr:cxnSp macro="">
      <xdr:nvCxnSpPr>
        <xdr:cNvPr id="84" name="直線コネクタ 83"/>
        <xdr:cNvCxnSpPr/>
      </xdr:nvCxnSpPr>
      <xdr:spPr>
        <a:xfrm flipV="1">
          <a:off x="3289300" y="5941695"/>
          <a:ext cx="762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36195</xdr:rowOff>
    </xdr:from>
    <xdr:to>
      <xdr:col>11</xdr:col>
      <xdr:colOff>187325</xdr:colOff>
      <xdr:row>30</xdr:row>
      <xdr:rowOff>137795</xdr:rowOff>
    </xdr:to>
    <xdr:sp macro="" textlink="">
      <xdr:nvSpPr>
        <xdr:cNvPr id="85" name="楕円 84"/>
        <xdr:cNvSpPr/>
      </xdr:nvSpPr>
      <xdr:spPr>
        <a:xfrm>
          <a:off x="2476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86995</xdr:rowOff>
    </xdr:from>
    <xdr:to>
      <xdr:col>15</xdr:col>
      <xdr:colOff>136525</xdr:colOff>
      <xdr:row>30</xdr:row>
      <xdr:rowOff>134620</xdr:rowOff>
    </xdr:to>
    <xdr:cxnSp macro="">
      <xdr:nvCxnSpPr>
        <xdr:cNvPr id="86" name="直線コネクタ 85"/>
        <xdr:cNvCxnSpPr/>
      </xdr:nvCxnSpPr>
      <xdr:spPr>
        <a:xfrm>
          <a:off x="2527300" y="60020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118745</xdr:rowOff>
    </xdr:from>
    <xdr:to>
      <xdr:col>7</xdr:col>
      <xdr:colOff>187325</xdr:colOff>
      <xdr:row>31</xdr:row>
      <xdr:rowOff>48895</xdr:rowOff>
    </xdr:to>
    <xdr:sp macro="" textlink="">
      <xdr:nvSpPr>
        <xdr:cNvPr id="87" name="楕円 86"/>
        <xdr:cNvSpPr/>
      </xdr:nvSpPr>
      <xdr:spPr>
        <a:xfrm>
          <a:off x="1714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86995</xdr:rowOff>
    </xdr:from>
    <xdr:to>
      <xdr:col>11</xdr:col>
      <xdr:colOff>136525</xdr:colOff>
      <xdr:row>30</xdr:row>
      <xdr:rowOff>169545</xdr:rowOff>
    </xdr:to>
    <xdr:cxnSp macro="">
      <xdr:nvCxnSpPr>
        <xdr:cNvPr id="88" name="直線コネクタ 87"/>
        <xdr:cNvCxnSpPr/>
      </xdr:nvCxnSpPr>
      <xdr:spPr>
        <a:xfrm flipV="1">
          <a:off x="1765300" y="6002020"/>
          <a:ext cx="762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69850</xdr:rowOff>
    </xdr:from>
    <xdr:ext cx="400685" cy="259080"/>
    <xdr:sp macro="" textlink="">
      <xdr:nvSpPr>
        <xdr:cNvPr id="89" name="n_1aveValue有形固定資産減価償却率"/>
        <xdr:cNvSpPr txBox="1"/>
      </xdr:nvSpPr>
      <xdr:spPr>
        <a:xfrm>
          <a:off x="3836035" y="61563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57150</xdr:rowOff>
    </xdr:from>
    <xdr:ext cx="400685" cy="259080"/>
    <xdr:sp macro="" textlink="">
      <xdr:nvSpPr>
        <xdr:cNvPr id="90" name="n_2aveValue有形固定資産減価償却率"/>
        <xdr:cNvSpPr txBox="1"/>
      </xdr:nvSpPr>
      <xdr:spPr>
        <a:xfrm>
          <a:off x="3086735" y="61436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5080</xdr:rowOff>
    </xdr:from>
    <xdr:ext cx="400685" cy="259080"/>
    <xdr:sp macro="" textlink="">
      <xdr:nvSpPr>
        <xdr:cNvPr id="91" name="n_3aveValue有形固定資産減価償却率"/>
        <xdr:cNvSpPr txBox="1"/>
      </xdr:nvSpPr>
      <xdr:spPr>
        <a:xfrm>
          <a:off x="2324735" y="60915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74930</xdr:rowOff>
    </xdr:from>
    <xdr:ext cx="400685" cy="254635"/>
    <xdr:sp macro="" textlink="">
      <xdr:nvSpPr>
        <xdr:cNvPr id="92" name="n_4aveValue有形固定資産減価償却率"/>
        <xdr:cNvSpPr txBox="1"/>
      </xdr:nvSpPr>
      <xdr:spPr>
        <a:xfrm>
          <a:off x="1562735" y="61614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93980</xdr:rowOff>
    </xdr:from>
    <xdr:ext cx="400685" cy="259080"/>
    <xdr:sp macro="" textlink="">
      <xdr:nvSpPr>
        <xdr:cNvPr id="93" name="n_1mainValue有形固定資産減価償却率"/>
        <xdr:cNvSpPr txBox="1"/>
      </xdr:nvSpPr>
      <xdr:spPr>
        <a:xfrm>
          <a:off x="3836035" y="56661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30480</xdr:rowOff>
    </xdr:from>
    <xdr:ext cx="400685" cy="254635"/>
    <xdr:sp macro="" textlink="">
      <xdr:nvSpPr>
        <xdr:cNvPr id="94" name="n_2mainValue有形固定資産減価償却率"/>
        <xdr:cNvSpPr txBox="1"/>
      </xdr:nvSpPr>
      <xdr:spPr>
        <a:xfrm>
          <a:off x="3086735" y="57740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154940</xdr:rowOff>
    </xdr:from>
    <xdr:ext cx="400685" cy="254635"/>
    <xdr:sp macro="" textlink="">
      <xdr:nvSpPr>
        <xdr:cNvPr id="95" name="n_3mainValue有形固定資産減価償却率"/>
        <xdr:cNvSpPr txBox="1"/>
      </xdr:nvSpPr>
      <xdr:spPr>
        <a:xfrm>
          <a:off x="2324735" y="5727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65405</xdr:rowOff>
    </xdr:from>
    <xdr:ext cx="400685" cy="254635"/>
    <xdr:sp macro="" textlink="">
      <xdr:nvSpPr>
        <xdr:cNvPr id="96" name="n_4mainValue有形固定資産減価償却率"/>
        <xdr:cNvSpPr txBox="1"/>
      </xdr:nvSpPr>
      <xdr:spPr>
        <a:xfrm>
          <a:off x="1562735" y="58089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[ 306.6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債務償還比率は類似団体平均を下回っており，H30年度と比較して68.2ポイント増の306.6％となった。主な要因としては</a:t>
          </a:r>
          <a:r>
            <a:rPr kumimoji="1" lang="ja-JP" altLang="en-US" sz="1100">
              <a:solidFill>
                <a:sysClr val="windowText" lastClr="000000"/>
              </a:solidFill>
              <a:latin typeface="ＭＳ Ｐゴシック"/>
              <a:ea typeface="ＭＳ Ｐゴシック"/>
            </a:rPr>
            <a:t>，経常経費に充当した一般財源の増などが挙げられる。今後も引き続き歳入・歳出の動向に注視し，将来負担が急激に増加することのないよう，事業実施</a:t>
          </a:r>
          <a:r>
            <a:rPr kumimoji="1" lang="ja-JP" altLang="en-US" sz="1100">
              <a:latin typeface="ＭＳ Ｐゴシック"/>
              <a:ea typeface="ＭＳ Ｐゴシック"/>
            </a:rPr>
            <a:t>の効率化を図り，財政の健全性を維持するよう努める。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2" name="テキスト ボックス 111"/>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4" name="テキスト ボックス 11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6400" cy="220980"/>
    <xdr:sp macro="" textlink="">
      <xdr:nvSpPr>
        <xdr:cNvPr id="116" name="テキスト ボックス 115"/>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6400" cy="225425"/>
    <xdr:sp macro="" textlink="">
      <xdr:nvSpPr>
        <xdr:cNvPr id="118" name="テキスト ボックス 117"/>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6400" cy="220980"/>
    <xdr:sp macro="" textlink="">
      <xdr:nvSpPr>
        <xdr:cNvPr id="120" name="テキスト ボックス 119"/>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6400" cy="225425"/>
    <xdr:sp macro="" textlink="">
      <xdr:nvSpPr>
        <xdr:cNvPr id="122" name="テキスト ボックス 121"/>
        <xdr:cNvSpPr txBox="1"/>
      </xdr:nvSpPr>
      <xdr:spPr>
        <a:xfrm>
          <a:off x="10828655" y="5219065"/>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0980"/>
    <xdr:sp macro="" textlink="">
      <xdr:nvSpPr>
        <xdr:cNvPr id="124" name="テキスト ボックス 123"/>
        <xdr:cNvSpPr txBox="1"/>
      </xdr:nvSpPr>
      <xdr:spPr>
        <a:xfrm>
          <a:off x="10931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42545</xdr:rowOff>
    </xdr:from>
    <xdr:to>
      <xdr:col>76</xdr:col>
      <xdr:colOff>21590</xdr:colOff>
      <xdr:row>35</xdr:row>
      <xdr:rowOff>60960</xdr:rowOff>
    </xdr:to>
    <xdr:cxnSp macro="">
      <xdr:nvCxnSpPr>
        <xdr:cNvPr id="126" name="直線コネクタ 125"/>
        <xdr:cNvCxnSpPr/>
      </xdr:nvCxnSpPr>
      <xdr:spPr>
        <a:xfrm flipV="1">
          <a:off x="14793595" y="544322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64770</xdr:rowOff>
    </xdr:from>
    <xdr:ext cx="556260" cy="254635"/>
    <xdr:sp macro="" textlink="">
      <xdr:nvSpPr>
        <xdr:cNvPr id="127" name="債務償還比率最小値テキスト"/>
        <xdr:cNvSpPr txBox="1"/>
      </xdr:nvSpPr>
      <xdr:spPr>
        <a:xfrm>
          <a:off x="14846300" y="6837045"/>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1,045.2</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60960</xdr:rowOff>
    </xdr:from>
    <xdr:to>
      <xdr:col>76</xdr:col>
      <xdr:colOff>111125</xdr:colOff>
      <xdr:row>35</xdr:row>
      <xdr:rowOff>60960</xdr:rowOff>
    </xdr:to>
    <xdr:cxnSp macro="">
      <xdr:nvCxnSpPr>
        <xdr:cNvPr id="128" name="直線コネクタ 127"/>
        <xdr:cNvCxnSpPr/>
      </xdr:nvCxnSpPr>
      <xdr:spPr>
        <a:xfrm>
          <a:off x="14706600" y="683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160655</xdr:rowOff>
    </xdr:from>
    <xdr:ext cx="465455" cy="259080"/>
    <xdr:sp macro="" textlink="">
      <xdr:nvSpPr>
        <xdr:cNvPr id="129" name="債務償還比率最大値テキスト"/>
        <xdr:cNvSpPr txBox="1"/>
      </xdr:nvSpPr>
      <xdr:spPr>
        <a:xfrm>
          <a:off x="14846300" y="5218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42545</xdr:rowOff>
    </xdr:from>
    <xdr:to>
      <xdr:col>76</xdr:col>
      <xdr:colOff>111125</xdr:colOff>
      <xdr:row>27</xdr:row>
      <xdr:rowOff>42545</xdr:rowOff>
    </xdr:to>
    <xdr:cxnSp macro="">
      <xdr:nvCxnSpPr>
        <xdr:cNvPr id="130" name="直線コネクタ 129"/>
        <xdr:cNvCxnSpPr/>
      </xdr:nvCxnSpPr>
      <xdr:spPr>
        <a:xfrm>
          <a:off x="14706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38100</xdr:rowOff>
    </xdr:from>
    <xdr:ext cx="465455" cy="259080"/>
    <xdr:sp macro="" textlink="">
      <xdr:nvSpPr>
        <xdr:cNvPr id="131" name="債務償還比率平均値テキスト"/>
        <xdr:cNvSpPr txBox="1"/>
      </xdr:nvSpPr>
      <xdr:spPr>
        <a:xfrm>
          <a:off x="14846300" y="612457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59690</xdr:rowOff>
    </xdr:from>
    <xdr:to>
      <xdr:col>76</xdr:col>
      <xdr:colOff>73025</xdr:colOff>
      <xdr:row>31</xdr:row>
      <xdr:rowOff>161290</xdr:rowOff>
    </xdr:to>
    <xdr:sp macro="" textlink="">
      <xdr:nvSpPr>
        <xdr:cNvPr id="132" name="フローチャート: 判断 131"/>
        <xdr:cNvSpPr/>
      </xdr:nvSpPr>
      <xdr:spPr>
        <a:xfrm>
          <a:off x="147447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93345</xdr:rowOff>
    </xdr:from>
    <xdr:to>
      <xdr:col>72</xdr:col>
      <xdr:colOff>123825</xdr:colOff>
      <xdr:row>31</xdr:row>
      <xdr:rowOff>23495</xdr:rowOff>
    </xdr:to>
    <xdr:sp macro="" textlink="">
      <xdr:nvSpPr>
        <xdr:cNvPr id="133" name="フローチャート: 判断 132"/>
        <xdr:cNvSpPr/>
      </xdr:nvSpPr>
      <xdr:spPr>
        <a:xfrm>
          <a:off x="14033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105410</xdr:rowOff>
    </xdr:from>
    <xdr:to>
      <xdr:col>68</xdr:col>
      <xdr:colOff>123825</xdr:colOff>
      <xdr:row>31</xdr:row>
      <xdr:rowOff>35560</xdr:rowOff>
    </xdr:to>
    <xdr:sp macro="" textlink="">
      <xdr:nvSpPr>
        <xdr:cNvPr id="134" name="フローチャート: 判断 133"/>
        <xdr:cNvSpPr/>
      </xdr:nvSpPr>
      <xdr:spPr>
        <a:xfrm>
          <a:off x="13271500"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66040</xdr:rowOff>
    </xdr:from>
    <xdr:to>
      <xdr:col>64</xdr:col>
      <xdr:colOff>123825</xdr:colOff>
      <xdr:row>30</xdr:row>
      <xdr:rowOff>167640</xdr:rowOff>
    </xdr:to>
    <xdr:sp macro="" textlink="">
      <xdr:nvSpPr>
        <xdr:cNvPr id="135" name="フローチャート: 判断 134"/>
        <xdr:cNvSpPr/>
      </xdr:nvSpPr>
      <xdr:spPr>
        <a:xfrm>
          <a:off x="12509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160655</xdr:rowOff>
    </xdr:from>
    <xdr:to>
      <xdr:col>60</xdr:col>
      <xdr:colOff>123825</xdr:colOff>
      <xdr:row>30</xdr:row>
      <xdr:rowOff>90805</xdr:rowOff>
    </xdr:to>
    <xdr:sp macro="" textlink="">
      <xdr:nvSpPr>
        <xdr:cNvPr id="136" name="フローチャート: 判断 135"/>
        <xdr:cNvSpPr/>
      </xdr:nvSpPr>
      <xdr:spPr>
        <a:xfrm>
          <a:off x="11747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7" name="テキスト ボックス 136"/>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8" name="テキスト ボックス 137"/>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39" name="テキスト ボックス 138"/>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0" name="テキスト ボックス 139"/>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1" name="テキスト ボックス 140"/>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27</xdr:row>
      <xdr:rowOff>53340</xdr:rowOff>
    </xdr:from>
    <xdr:to>
      <xdr:col>76</xdr:col>
      <xdr:colOff>73025</xdr:colOff>
      <xdr:row>27</xdr:row>
      <xdr:rowOff>154940</xdr:rowOff>
    </xdr:to>
    <xdr:sp macro="" textlink="">
      <xdr:nvSpPr>
        <xdr:cNvPr id="142" name="楕円 141"/>
        <xdr:cNvSpPr/>
      </xdr:nvSpPr>
      <xdr:spPr>
        <a:xfrm>
          <a:off x="14744700"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139700</xdr:rowOff>
    </xdr:from>
    <xdr:ext cx="465455" cy="259080"/>
    <xdr:sp macro="" textlink="">
      <xdr:nvSpPr>
        <xdr:cNvPr id="143" name="債務償還比率該当値テキスト"/>
        <xdr:cNvSpPr txBox="1"/>
      </xdr:nvSpPr>
      <xdr:spPr>
        <a:xfrm>
          <a:off x="14846300" y="5368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26</xdr:row>
      <xdr:rowOff>101600</xdr:rowOff>
    </xdr:from>
    <xdr:to>
      <xdr:col>72</xdr:col>
      <xdr:colOff>123825</xdr:colOff>
      <xdr:row>27</xdr:row>
      <xdr:rowOff>31750</xdr:rowOff>
    </xdr:to>
    <xdr:sp macro="" textlink="">
      <xdr:nvSpPr>
        <xdr:cNvPr id="144" name="楕円 143"/>
        <xdr:cNvSpPr/>
      </xdr:nvSpPr>
      <xdr:spPr>
        <a:xfrm>
          <a:off x="140335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152400</xdr:rowOff>
    </xdr:from>
    <xdr:to>
      <xdr:col>76</xdr:col>
      <xdr:colOff>22225</xdr:colOff>
      <xdr:row>27</xdr:row>
      <xdr:rowOff>104140</xdr:rowOff>
    </xdr:to>
    <xdr:cxnSp macro="">
      <xdr:nvCxnSpPr>
        <xdr:cNvPr id="145" name="直線コネクタ 144"/>
        <xdr:cNvCxnSpPr/>
      </xdr:nvCxnSpPr>
      <xdr:spPr>
        <a:xfrm>
          <a:off x="14084300" y="5381625"/>
          <a:ext cx="711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140970</xdr:rowOff>
    </xdr:from>
    <xdr:to>
      <xdr:col>68</xdr:col>
      <xdr:colOff>123825</xdr:colOff>
      <xdr:row>27</xdr:row>
      <xdr:rowOff>71120</xdr:rowOff>
    </xdr:to>
    <xdr:sp macro="" textlink="">
      <xdr:nvSpPr>
        <xdr:cNvPr id="146" name="楕円 145"/>
        <xdr:cNvSpPr/>
      </xdr:nvSpPr>
      <xdr:spPr>
        <a:xfrm>
          <a:off x="132715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152400</xdr:rowOff>
    </xdr:from>
    <xdr:to>
      <xdr:col>72</xdr:col>
      <xdr:colOff>73025</xdr:colOff>
      <xdr:row>27</xdr:row>
      <xdr:rowOff>20320</xdr:rowOff>
    </xdr:to>
    <xdr:cxnSp macro="">
      <xdr:nvCxnSpPr>
        <xdr:cNvPr id="147" name="直線コネクタ 146"/>
        <xdr:cNvCxnSpPr/>
      </xdr:nvCxnSpPr>
      <xdr:spPr>
        <a:xfrm flipV="1">
          <a:off x="13322300" y="538162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38735</xdr:rowOff>
    </xdr:from>
    <xdr:to>
      <xdr:col>64</xdr:col>
      <xdr:colOff>123825</xdr:colOff>
      <xdr:row>27</xdr:row>
      <xdr:rowOff>140335</xdr:rowOff>
    </xdr:to>
    <xdr:sp macro="" textlink="">
      <xdr:nvSpPr>
        <xdr:cNvPr id="148" name="楕円 147"/>
        <xdr:cNvSpPr/>
      </xdr:nvSpPr>
      <xdr:spPr>
        <a:xfrm>
          <a:off x="12509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20320</xdr:rowOff>
    </xdr:from>
    <xdr:to>
      <xdr:col>68</xdr:col>
      <xdr:colOff>73025</xdr:colOff>
      <xdr:row>27</xdr:row>
      <xdr:rowOff>89535</xdr:rowOff>
    </xdr:to>
    <xdr:cxnSp macro="">
      <xdr:nvCxnSpPr>
        <xdr:cNvPr id="149" name="直線コネクタ 148"/>
        <xdr:cNvCxnSpPr/>
      </xdr:nvCxnSpPr>
      <xdr:spPr>
        <a:xfrm flipV="1">
          <a:off x="12560300" y="5420995"/>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8255</xdr:rowOff>
    </xdr:from>
    <xdr:to>
      <xdr:col>60</xdr:col>
      <xdr:colOff>123825</xdr:colOff>
      <xdr:row>27</xdr:row>
      <xdr:rowOff>109855</xdr:rowOff>
    </xdr:to>
    <xdr:sp macro="" textlink="">
      <xdr:nvSpPr>
        <xdr:cNvPr id="150" name="楕円 149"/>
        <xdr:cNvSpPr/>
      </xdr:nvSpPr>
      <xdr:spPr>
        <a:xfrm>
          <a:off x="11747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59055</xdr:rowOff>
    </xdr:from>
    <xdr:to>
      <xdr:col>64</xdr:col>
      <xdr:colOff>73025</xdr:colOff>
      <xdr:row>27</xdr:row>
      <xdr:rowOff>89535</xdr:rowOff>
    </xdr:to>
    <xdr:cxnSp macro="">
      <xdr:nvCxnSpPr>
        <xdr:cNvPr id="151" name="直線コネクタ 150"/>
        <xdr:cNvCxnSpPr/>
      </xdr:nvCxnSpPr>
      <xdr:spPr>
        <a:xfrm>
          <a:off x="11798300" y="545973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14605</xdr:rowOff>
    </xdr:from>
    <xdr:ext cx="465455" cy="259080"/>
    <xdr:sp macro="" textlink="">
      <xdr:nvSpPr>
        <xdr:cNvPr id="152" name="n_1aveValue債務償還比率"/>
        <xdr:cNvSpPr txBox="1"/>
      </xdr:nvSpPr>
      <xdr:spPr>
        <a:xfrm>
          <a:off x="13836650" y="6101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26670</xdr:rowOff>
    </xdr:from>
    <xdr:ext cx="465455" cy="259080"/>
    <xdr:sp macro="" textlink="">
      <xdr:nvSpPr>
        <xdr:cNvPr id="153" name="n_2aveValue債務償還比率"/>
        <xdr:cNvSpPr txBox="1"/>
      </xdr:nvSpPr>
      <xdr:spPr>
        <a:xfrm>
          <a:off x="13087350" y="6113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158750</xdr:rowOff>
    </xdr:from>
    <xdr:ext cx="465455" cy="259080"/>
    <xdr:sp macro="" textlink="">
      <xdr:nvSpPr>
        <xdr:cNvPr id="154" name="n_3aveValue債務償還比率"/>
        <xdr:cNvSpPr txBox="1"/>
      </xdr:nvSpPr>
      <xdr:spPr>
        <a:xfrm>
          <a:off x="12325350" y="60737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81915</xdr:rowOff>
    </xdr:from>
    <xdr:ext cx="465455" cy="259080"/>
    <xdr:sp macro="" textlink="">
      <xdr:nvSpPr>
        <xdr:cNvPr id="155" name="n_4aveValue債務償還比率"/>
        <xdr:cNvSpPr txBox="1"/>
      </xdr:nvSpPr>
      <xdr:spPr>
        <a:xfrm>
          <a:off x="11563350" y="5996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25</xdr:row>
      <xdr:rowOff>48260</xdr:rowOff>
    </xdr:from>
    <xdr:ext cx="465455" cy="259080"/>
    <xdr:sp macro="" textlink="">
      <xdr:nvSpPr>
        <xdr:cNvPr id="156" name="n_1mainValue債務償還比率"/>
        <xdr:cNvSpPr txBox="1"/>
      </xdr:nvSpPr>
      <xdr:spPr>
        <a:xfrm>
          <a:off x="13836650" y="5106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25</xdr:row>
      <xdr:rowOff>87630</xdr:rowOff>
    </xdr:from>
    <xdr:ext cx="465455" cy="254635"/>
    <xdr:sp macro="" textlink="">
      <xdr:nvSpPr>
        <xdr:cNvPr id="157" name="n_2mainValue債務償還比率"/>
        <xdr:cNvSpPr txBox="1"/>
      </xdr:nvSpPr>
      <xdr:spPr>
        <a:xfrm>
          <a:off x="13087350" y="51454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25</xdr:row>
      <xdr:rowOff>156845</xdr:rowOff>
    </xdr:from>
    <xdr:ext cx="465455" cy="254635"/>
    <xdr:sp macro="" textlink="">
      <xdr:nvSpPr>
        <xdr:cNvPr id="158" name="n_3mainValue債務償還比率"/>
        <xdr:cNvSpPr txBox="1"/>
      </xdr:nvSpPr>
      <xdr:spPr>
        <a:xfrm>
          <a:off x="12325350" y="5214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25</xdr:row>
      <xdr:rowOff>126365</xdr:rowOff>
    </xdr:from>
    <xdr:ext cx="465455" cy="259080"/>
    <xdr:sp macro="" textlink="">
      <xdr:nvSpPr>
        <xdr:cNvPr id="159" name="n_4mainValue債務償還比率"/>
        <xdr:cNvSpPr txBox="1"/>
      </xdr:nvSpPr>
      <xdr:spPr>
        <a:xfrm>
          <a:off x="11563350" y="5184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3" name="テキスト ボックス 162"/>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5" name="テキスト ボックス 164"/>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4635"/>
    <xdr:sp macro="" textlink="">
      <xdr:nvSpPr>
        <xdr:cNvPr id="45" name="テキスト ボックス 44"/>
        <xdr:cNvSpPr txBox="1"/>
      </xdr:nvSpPr>
      <xdr:spPr>
        <a:xfrm>
          <a:off x="358775" y="715137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4635"/>
    <xdr:sp macro="" textlink="">
      <xdr:nvSpPr>
        <xdr:cNvPr id="55" name="テキスト ボックス 54"/>
        <xdr:cNvSpPr txBox="1"/>
      </xdr:nvSpPr>
      <xdr:spPr>
        <a:xfrm>
          <a:off x="358775" y="55181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125095</xdr:rowOff>
    </xdr:to>
    <xdr:cxnSp macro="">
      <xdr:nvCxnSpPr>
        <xdr:cNvPr id="59" name="直線コネクタ 58"/>
        <xdr:cNvCxnSpPr/>
      </xdr:nvCxnSpPr>
      <xdr:spPr>
        <a:xfrm flipV="1">
          <a:off x="4634865" y="5719445"/>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128905</xdr:rowOff>
    </xdr:from>
    <xdr:ext cx="405130" cy="259080"/>
    <xdr:sp macro="" textlink="">
      <xdr:nvSpPr>
        <xdr:cNvPr id="60" name="【道路】&#10;有形固定資産減価償却率最小値テキスト"/>
        <xdr:cNvSpPr txBox="1"/>
      </xdr:nvSpPr>
      <xdr:spPr>
        <a:xfrm>
          <a:off x="4673600" y="732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125095</xdr:rowOff>
    </xdr:from>
    <xdr:to>
      <xdr:col>24</xdr:col>
      <xdr:colOff>152400</xdr:colOff>
      <xdr:row>42</xdr:row>
      <xdr:rowOff>125095</xdr:rowOff>
    </xdr:to>
    <xdr:cxnSp macro="">
      <xdr:nvCxnSpPr>
        <xdr:cNvPr id="61" name="直線コネクタ 60"/>
        <xdr:cNvCxnSpPr/>
      </xdr:nvCxnSpPr>
      <xdr:spPr>
        <a:xfrm>
          <a:off x="4546600" y="732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405130" cy="254635"/>
    <xdr:sp macro="" textlink="">
      <xdr:nvSpPr>
        <xdr:cNvPr id="62" name="【道路】&#10;有形固定資産減価償却率最大値テキスト"/>
        <xdr:cNvSpPr txBox="1"/>
      </xdr:nvSpPr>
      <xdr:spPr>
        <a:xfrm>
          <a:off x="4673600" y="54946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3" name="直線コネクタ 62"/>
        <xdr:cNvCxnSpPr/>
      </xdr:nvCxnSpPr>
      <xdr:spPr>
        <a:xfrm>
          <a:off x="4546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15875</xdr:rowOff>
    </xdr:from>
    <xdr:ext cx="405130" cy="259080"/>
    <xdr:sp macro="" textlink="">
      <xdr:nvSpPr>
        <xdr:cNvPr id="64" name="【道路】&#10;有形固定資産減価償却率平均値テキスト"/>
        <xdr:cNvSpPr txBox="1"/>
      </xdr:nvSpPr>
      <xdr:spPr>
        <a:xfrm>
          <a:off x="4673600" y="6702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65" name="フローチャート: 判断 64"/>
        <xdr:cNvSpPr/>
      </xdr:nvSpPr>
      <xdr:spPr>
        <a:xfrm>
          <a:off x="4584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79375</xdr:rowOff>
    </xdr:from>
    <xdr:to>
      <xdr:col>20</xdr:col>
      <xdr:colOff>38100</xdr:colOff>
      <xdr:row>40</xdr:row>
      <xdr:rowOff>9525</xdr:rowOff>
    </xdr:to>
    <xdr:sp macro="" textlink="">
      <xdr:nvSpPr>
        <xdr:cNvPr id="66" name="フローチャート: 判断 65"/>
        <xdr:cNvSpPr/>
      </xdr:nvSpPr>
      <xdr:spPr>
        <a:xfrm>
          <a:off x="3746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46355</xdr:rowOff>
    </xdr:from>
    <xdr:to>
      <xdr:col>15</xdr:col>
      <xdr:colOff>101600</xdr:colOff>
      <xdr:row>39</xdr:row>
      <xdr:rowOff>147955</xdr:rowOff>
    </xdr:to>
    <xdr:sp macro="" textlink="">
      <xdr:nvSpPr>
        <xdr:cNvPr id="67" name="フローチャート: 判断 66"/>
        <xdr:cNvSpPr/>
      </xdr:nvSpPr>
      <xdr:spPr>
        <a:xfrm>
          <a:off x="2857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166370</xdr:rowOff>
    </xdr:from>
    <xdr:to>
      <xdr:col>10</xdr:col>
      <xdr:colOff>165100</xdr:colOff>
      <xdr:row>39</xdr:row>
      <xdr:rowOff>95885</xdr:rowOff>
    </xdr:to>
    <xdr:sp macro="" textlink="">
      <xdr:nvSpPr>
        <xdr:cNvPr id="68" name="フローチャート: 判断 67"/>
        <xdr:cNvSpPr/>
      </xdr:nvSpPr>
      <xdr:spPr>
        <a:xfrm>
          <a:off x="1968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141605</xdr:rowOff>
    </xdr:from>
    <xdr:to>
      <xdr:col>6</xdr:col>
      <xdr:colOff>38100</xdr:colOff>
      <xdr:row>40</xdr:row>
      <xdr:rowOff>71755</xdr:rowOff>
    </xdr:to>
    <xdr:sp macro="" textlink="">
      <xdr:nvSpPr>
        <xdr:cNvPr id="69" name="フローチャート: 判断 68"/>
        <xdr:cNvSpPr/>
      </xdr:nvSpPr>
      <xdr:spPr>
        <a:xfrm>
          <a:off x="1079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107315</xdr:rowOff>
    </xdr:from>
    <xdr:to>
      <xdr:col>24</xdr:col>
      <xdr:colOff>114300</xdr:colOff>
      <xdr:row>41</xdr:row>
      <xdr:rowOff>37465</xdr:rowOff>
    </xdr:to>
    <xdr:sp macro="" textlink="">
      <xdr:nvSpPr>
        <xdr:cNvPr id="75" name="楕円 74"/>
        <xdr:cNvSpPr/>
      </xdr:nvSpPr>
      <xdr:spPr>
        <a:xfrm>
          <a:off x="4584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86360</xdr:rowOff>
    </xdr:from>
    <xdr:ext cx="405130" cy="254635"/>
    <xdr:sp macro="" textlink="">
      <xdr:nvSpPr>
        <xdr:cNvPr id="76" name="【道路】&#10;有形固定資産減価償却率該当値テキスト"/>
        <xdr:cNvSpPr txBox="1"/>
      </xdr:nvSpPr>
      <xdr:spPr>
        <a:xfrm>
          <a:off x="4673600" y="69443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7" name="楕円 76"/>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158115</xdr:rowOff>
    </xdr:to>
    <xdr:cxnSp macro="">
      <xdr:nvCxnSpPr>
        <xdr:cNvPr id="78" name="直線コネクタ 77"/>
        <xdr:cNvCxnSpPr/>
      </xdr:nvCxnSpPr>
      <xdr:spPr>
        <a:xfrm>
          <a:off x="3797300" y="69799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22225</xdr:rowOff>
    </xdr:from>
    <xdr:to>
      <xdr:col>15</xdr:col>
      <xdr:colOff>101600</xdr:colOff>
      <xdr:row>40</xdr:row>
      <xdr:rowOff>123825</xdr:rowOff>
    </xdr:to>
    <xdr:sp macro="" textlink="">
      <xdr:nvSpPr>
        <xdr:cNvPr id="79" name="楕円 78"/>
        <xdr:cNvSpPr/>
      </xdr:nvSpPr>
      <xdr:spPr>
        <a:xfrm>
          <a:off x="2857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73025</xdr:rowOff>
    </xdr:from>
    <xdr:to>
      <xdr:col>19</xdr:col>
      <xdr:colOff>177800</xdr:colOff>
      <xdr:row>40</xdr:row>
      <xdr:rowOff>121920</xdr:rowOff>
    </xdr:to>
    <xdr:cxnSp macro="">
      <xdr:nvCxnSpPr>
        <xdr:cNvPr id="80" name="直線コネクタ 79"/>
        <xdr:cNvCxnSpPr/>
      </xdr:nvCxnSpPr>
      <xdr:spPr>
        <a:xfrm>
          <a:off x="2908300" y="69310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141605</xdr:rowOff>
    </xdr:from>
    <xdr:to>
      <xdr:col>10</xdr:col>
      <xdr:colOff>165100</xdr:colOff>
      <xdr:row>40</xdr:row>
      <xdr:rowOff>71755</xdr:rowOff>
    </xdr:to>
    <xdr:sp macro="" textlink="">
      <xdr:nvSpPr>
        <xdr:cNvPr id="81" name="楕円 80"/>
        <xdr:cNvSpPr/>
      </xdr:nvSpPr>
      <xdr:spPr>
        <a:xfrm>
          <a:off x="1968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20955</xdr:rowOff>
    </xdr:from>
    <xdr:to>
      <xdr:col>15</xdr:col>
      <xdr:colOff>50800</xdr:colOff>
      <xdr:row>40</xdr:row>
      <xdr:rowOff>73025</xdr:rowOff>
    </xdr:to>
    <xdr:cxnSp macro="">
      <xdr:nvCxnSpPr>
        <xdr:cNvPr id="82" name="直線コネクタ 81"/>
        <xdr:cNvCxnSpPr/>
      </xdr:nvCxnSpPr>
      <xdr:spPr>
        <a:xfrm>
          <a:off x="2019300" y="68789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86360</xdr:rowOff>
    </xdr:from>
    <xdr:to>
      <xdr:col>6</xdr:col>
      <xdr:colOff>38100</xdr:colOff>
      <xdr:row>40</xdr:row>
      <xdr:rowOff>15875</xdr:rowOff>
    </xdr:to>
    <xdr:sp macro="" textlink="">
      <xdr:nvSpPr>
        <xdr:cNvPr id="83" name="楕円 82"/>
        <xdr:cNvSpPr/>
      </xdr:nvSpPr>
      <xdr:spPr>
        <a:xfrm>
          <a:off x="1079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136525</xdr:rowOff>
    </xdr:from>
    <xdr:to>
      <xdr:col>10</xdr:col>
      <xdr:colOff>114300</xdr:colOff>
      <xdr:row>40</xdr:row>
      <xdr:rowOff>20955</xdr:rowOff>
    </xdr:to>
    <xdr:cxnSp macro="">
      <xdr:nvCxnSpPr>
        <xdr:cNvPr id="84" name="直線コネクタ 83"/>
        <xdr:cNvCxnSpPr/>
      </xdr:nvCxnSpPr>
      <xdr:spPr>
        <a:xfrm>
          <a:off x="1130300" y="68230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26035</xdr:rowOff>
    </xdr:from>
    <xdr:ext cx="405130" cy="259080"/>
    <xdr:sp macro="" textlink="">
      <xdr:nvSpPr>
        <xdr:cNvPr id="85" name="n_1aveValue【道路】&#10;有形固定資産減価償却率"/>
        <xdr:cNvSpPr txBox="1"/>
      </xdr:nvSpPr>
      <xdr:spPr>
        <a:xfrm>
          <a:off x="3582035" y="6541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164465</xdr:rowOff>
    </xdr:from>
    <xdr:ext cx="400685" cy="259080"/>
    <xdr:sp macro="" textlink="">
      <xdr:nvSpPr>
        <xdr:cNvPr id="86" name="n_2aveValue【道路】&#10;有形固定資産減価償却率"/>
        <xdr:cNvSpPr txBox="1"/>
      </xdr:nvSpPr>
      <xdr:spPr>
        <a:xfrm>
          <a:off x="2705735" y="65081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112395</xdr:rowOff>
    </xdr:from>
    <xdr:ext cx="400685" cy="254635"/>
    <xdr:sp macro="" textlink="">
      <xdr:nvSpPr>
        <xdr:cNvPr id="87" name="n_3aveValue【道路】&#10;有形固定資産減価償却率"/>
        <xdr:cNvSpPr txBox="1"/>
      </xdr:nvSpPr>
      <xdr:spPr>
        <a:xfrm>
          <a:off x="1816735" y="64560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40</xdr:row>
      <xdr:rowOff>63500</xdr:rowOff>
    </xdr:from>
    <xdr:ext cx="400685" cy="254635"/>
    <xdr:sp macro="" textlink="">
      <xdr:nvSpPr>
        <xdr:cNvPr id="88" name="n_4aveValue【道路】&#10;有形固定資産減価償却率"/>
        <xdr:cNvSpPr txBox="1"/>
      </xdr:nvSpPr>
      <xdr:spPr>
        <a:xfrm>
          <a:off x="927735" y="6921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163830</xdr:rowOff>
    </xdr:from>
    <xdr:ext cx="405130" cy="259080"/>
    <xdr:sp macro="" textlink="">
      <xdr:nvSpPr>
        <xdr:cNvPr id="89" name="n_1mainValue【道路】&#10;有形固定資産減価償却率"/>
        <xdr:cNvSpPr txBox="1"/>
      </xdr:nvSpPr>
      <xdr:spPr>
        <a:xfrm>
          <a:off x="3582035" y="702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114935</xdr:rowOff>
    </xdr:from>
    <xdr:ext cx="400685" cy="259080"/>
    <xdr:sp macro="" textlink="">
      <xdr:nvSpPr>
        <xdr:cNvPr id="90" name="n_2mainValue【道路】&#10;有形固定資産減価償却率"/>
        <xdr:cNvSpPr txBox="1"/>
      </xdr:nvSpPr>
      <xdr:spPr>
        <a:xfrm>
          <a:off x="2705735" y="6972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63500</xdr:rowOff>
    </xdr:from>
    <xdr:ext cx="400685" cy="254635"/>
    <xdr:sp macro="" textlink="">
      <xdr:nvSpPr>
        <xdr:cNvPr id="91" name="n_3mainValue【道路】&#10;有形固定資産減価償却率"/>
        <xdr:cNvSpPr txBox="1"/>
      </xdr:nvSpPr>
      <xdr:spPr>
        <a:xfrm>
          <a:off x="1816735" y="6921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32385</xdr:rowOff>
    </xdr:from>
    <xdr:ext cx="400685" cy="254635"/>
    <xdr:sp macro="" textlink="">
      <xdr:nvSpPr>
        <xdr:cNvPr id="92" name="n_4mainValue【道路】&#10;有形固定資産減価償却率"/>
        <xdr:cNvSpPr txBox="1"/>
      </xdr:nvSpPr>
      <xdr:spPr>
        <a:xfrm>
          <a:off x="927735" y="65474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101" name="テキスト ボックス 100"/>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2915" cy="259080"/>
    <xdr:sp macro="" textlink="">
      <xdr:nvSpPr>
        <xdr:cNvPr id="103" name="テキスト ボックス 102"/>
        <xdr:cNvSpPr txBox="1"/>
      </xdr:nvSpPr>
      <xdr:spPr>
        <a:xfrm>
          <a:off x="6136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48260</xdr:rowOff>
    </xdr:from>
    <xdr:ext cx="531495" cy="259080"/>
    <xdr:sp macro="" textlink="">
      <xdr:nvSpPr>
        <xdr:cNvPr id="105" name="テキスト ボックス 104"/>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105410</xdr:rowOff>
    </xdr:from>
    <xdr:ext cx="531495" cy="259080"/>
    <xdr:sp macro="" textlink="">
      <xdr:nvSpPr>
        <xdr:cNvPr id="109" name="テキスト ボックス 108"/>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1" name="テキスト ボックス 11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11430</xdr:rowOff>
    </xdr:from>
    <xdr:to>
      <xdr:col>54</xdr:col>
      <xdr:colOff>189865</xdr:colOff>
      <xdr:row>41</xdr:row>
      <xdr:rowOff>36830</xdr:rowOff>
    </xdr:to>
    <xdr:cxnSp macro="">
      <xdr:nvCxnSpPr>
        <xdr:cNvPr id="113" name="直線コネクタ 112"/>
        <xdr:cNvCxnSpPr/>
      </xdr:nvCxnSpPr>
      <xdr:spPr>
        <a:xfrm flipV="1">
          <a:off x="10476865" y="584073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40640</xdr:rowOff>
    </xdr:from>
    <xdr:ext cx="469900" cy="254635"/>
    <xdr:sp macro="" textlink="">
      <xdr:nvSpPr>
        <xdr:cNvPr id="114" name="【道路】&#10;一人当たり延長最小値テキスト"/>
        <xdr:cNvSpPr txBox="1"/>
      </xdr:nvSpPr>
      <xdr:spPr>
        <a:xfrm>
          <a:off x="10515600" y="7070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36830</xdr:rowOff>
    </xdr:from>
    <xdr:to>
      <xdr:col>55</xdr:col>
      <xdr:colOff>88900</xdr:colOff>
      <xdr:row>41</xdr:row>
      <xdr:rowOff>36830</xdr:rowOff>
    </xdr:to>
    <xdr:cxnSp macro="">
      <xdr:nvCxnSpPr>
        <xdr:cNvPr id="115" name="直線コネクタ 114"/>
        <xdr:cNvCxnSpPr/>
      </xdr:nvCxnSpPr>
      <xdr:spPr>
        <a:xfrm>
          <a:off x="10388600" y="706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130175</xdr:rowOff>
    </xdr:from>
    <xdr:ext cx="534670" cy="259080"/>
    <xdr:sp macro="" textlink="">
      <xdr:nvSpPr>
        <xdr:cNvPr id="116" name="【道路】&#10;一人当たり延長最大値テキスト"/>
        <xdr:cNvSpPr txBox="1"/>
      </xdr:nvSpPr>
      <xdr:spPr>
        <a:xfrm>
          <a:off x="10515600" y="561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11430</xdr:rowOff>
    </xdr:from>
    <xdr:to>
      <xdr:col>55</xdr:col>
      <xdr:colOff>88900</xdr:colOff>
      <xdr:row>34</xdr:row>
      <xdr:rowOff>11430</xdr:rowOff>
    </xdr:to>
    <xdr:cxnSp macro="">
      <xdr:nvCxnSpPr>
        <xdr:cNvPr id="117" name="直線コネクタ 116"/>
        <xdr:cNvCxnSpPr/>
      </xdr:nvCxnSpPr>
      <xdr:spPr>
        <a:xfrm>
          <a:off x="10388600" y="584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6350</xdr:rowOff>
    </xdr:from>
    <xdr:ext cx="534670" cy="254635"/>
    <xdr:sp macro="" textlink="">
      <xdr:nvSpPr>
        <xdr:cNvPr id="118" name="【道路】&#10;一人当たり延長平均値テキスト"/>
        <xdr:cNvSpPr txBox="1"/>
      </xdr:nvSpPr>
      <xdr:spPr>
        <a:xfrm>
          <a:off x="10515600" y="63500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85090</xdr:rowOff>
    </xdr:to>
    <xdr:sp macro="" textlink="">
      <xdr:nvSpPr>
        <xdr:cNvPr id="119" name="フローチャート: 判断 118"/>
        <xdr:cNvSpPr/>
      </xdr:nvSpPr>
      <xdr:spPr>
        <a:xfrm>
          <a:off x="10426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50800</xdr:rowOff>
    </xdr:from>
    <xdr:to>
      <xdr:col>50</xdr:col>
      <xdr:colOff>165100</xdr:colOff>
      <xdr:row>37</xdr:row>
      <xdr:rowOff>152400</xdr:rowOff>
    </xdr:to>
    <xdr:sp macro="" textlink="">
      <xdr:nvSpPr>
        <xdr:cNvPr id="120" name="フローチャート: 判断 119"/>
        <xdr:cNvSpPr/>
      </xdr:nvSpPr>
      <xdr:spPr>
        <a:xfrm>
          <a:off x="9588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56515</xdr:rowOff>
    </xdr:from>
    <xdr:to>
      <xdr:col>46</xdr:col>
      <xdr:colOff>38100</xdr:colOff>
      <xdr:row>37</xdr:row>
      <xdr:rowOff>158115</xdr:rowOff>
    </xdr:to>
    <xdr:sp macro="" textlink="">
      <xdr:nvSpPr>
        <xdr:cNvPr id="121" name="フローチャート: 判断 120"/>
        <xdr:cNvSpPr/>
      </xdr:nvSpPr>
      <xdr:spPr>
        <a:xfrm>
          <a:off x="8699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63500</xdr:rowOff>
    </xdr:from>
    <xdr:to>
      <xdr:col>41</xdr:col>
      <xdr:colOff>101600</xdr:colOff>
      <xdr:row>37</xdr:row>
      <xdr:rowOff>165100</xdr:rowOff>
    </xdr:to>
    <xdr:sp macro="" textlink="">
      <xdr:nvSpPr>
        <xdr:cNvPr id="122" name="フローチャート: 判断 121"/>
        <xdr:cNvSpPr/>
      </xdr:nvSpPr>
      <xdr:spPr>
        <a:xfrm>
          <a:off x="781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33020</xdr:rowOff>
    </xdr:from>
    <xdr:to>
      <xdr:col>36</xdr:col>
      <xdr:colOff>165100</xdr:colOff>
      <xdr:row>37</xdr:row>
      <xdr:rowOff>134620</xdr:rowOff>
    </xdr:to>
    <xdr:sp macro="" textlink="">
      <xdr:nvSpPr>
        <xdr:cNvPr id="123" name="フローチャート: 判断 122"/>
        <xdr:cNvSpPr/>
      </xdr:nvSpPr>
      <xdr:spPr>
        <a:xfrm>
          <a:off x="692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63500</xdr:rowOff>
    </xdr:from>
    <xdr:to>
      <xdr:col>55</xdr:col>
      <xdr:colOff>50800</xdr:colOff>
      <xdr:row>40</xdr:row>
      <xdr:rowOff>164465</xdr:rowOff>
    </xdr:to>
    <xdr:sp macro="" textlink="">
      <xdr:nvSpPr>
        <xdr:cNvPr id="129" name="楕円 128"/>
        <xdr:cNvSpPr/>
      </xdr:nvSpPr>
      <xdr:spPr>
        <a:xfrm>
          <a:off x="104267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149225</xdr:rowOff>
    </xdr:from>
    <xdr:ext cx="534670" cy="259080"/>
    <xdr:sp macro="" textlink="">
      <xdr:nvSpPr>
        <xdr:cNvPr id="130" name="【道路】&#10;一人当たり延長該当値テキスト"/>
        <xdr:cNvSpPr txBox="1"/>
      </xdr:nvSpPr>
      <xdr:spPr>
        <a:xfrm>
          <a:off x="10515600" y="6835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62230</xdr:rowOff>
    </xdr:from>
    <xdr:to>
      <xdr:col>50</xdr:col>
      <xdr:colOff>165100</xdr:colOff>
      <xdr:row>40</xdr:row>
      <xdr:rowOff>163830</xdr:rowOff>
    </xdr:to>
    <xdr:sp macro="" textlink="">
      <xdr:nvSpPr>
        <xdr:cNvPr id="131" name="楕円 130"/>
        <xdr:cNvSpPr/>
      </xdr:nvSpPr>
      <xdr:spPr>
        <a:xfrm>
          <a:off x="9588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113030</xdr:rowOff>
    </xdr:from>
    <xdr:to>
      <xdr:col>55</xdr:col>
      <xdr:colOff>0</xdr:colOff>
      <xdr:row>40</xdr:row>
      <xdr:rowOff>113665</xdr:rowOff>
    </xdr:to>
    <xdr:cxnSp macro="">
      <xdr:nvCxnSpPr>
        <xdr:cNvPr id="132" name="直線コネクタ 131"/>
        <xdr:cNvCxnSpPr/>
      </xdr:nvCxnSpPr>
      <xdr:spPr>
        <a:xfrm>
          <a:off x="9639300" y="69710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62230</xdr:rowOff>
    </xdr:from>
    <xdr:to>
      <xdr:col>46</xdr:col>
      <xdr:colOff>38100</xdr:colOff>
      <xdr:row>40</xdr:row>
      <xdr:rowOff>163830</xdr:rowOff>
    </xdr:to>
    <xdr:sp macro="" textlink="">
      <xdr:nvSpPr>
        <xdr:cNvPr id="133" name="楕円 132"/>
        <xdr:cNvSpPr/>
      </xdr:nvSpPr>
      <xdr:spPr>
        <a:xfrm>
          <a:off x="8699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113030</xdr:rowOff>
    </xdr:from>
    <xdr:to>
      <xdr:col>50</xdr:col>
      <xdr:colOff>114300</xdr:colOff>
      <xdr:row>40</xdr:row>
      <xdr:rowOff>113030</xdr:rowOff>
    </xdr:to>
    <xdr:cxnSp macro="">
      <xdr:nvCxnSpPr>
        <xdr:cNvPr id="134" name="直線コネクタ 133"/>
        <xdr:cNvCxnSpPr/>
      </xdr:nvCxnSpPr>
      <xdr:spPr>
        <a:xfrm>
          <a:off x="8750300" y="6971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46355</xdr:rowOff>
    </xdr:from>
    <xdr:to>
      <xdr:col>41</xdr:col>
      <xdr:colOff>101600</xdr:colOff>
      <xdr:row>40</xdr:row>
      <xdr:rowOff>147955</xdr:rowOff>
    </xdr:to>
    <xdr:sp macro="" textlink="">
      <xdr:nvSpPr>
        <xdr:cNvPr id="135" name="楕円 134"/>
        <xdr:cNvSpPr/>
      </xdr:nvSpPr>
      <xdr:spPr>
        <a:xfrm>
          <a:off x="7810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97790</xdr:rowOff>
    </xdr:from>
    <xdr:to>
      <xdr:col>45</xdr:col>
      <xdr:colOff>177800</xdr:colOff>
      <xdr:row>40</xdr:row>
      <xdr:rowOff>113030</xdr:rowOff>
    </xdr:to>
    <xdr:cxnSp macro="">
      <xdr:nvCxnSpPr>
        <xdr:cNvPr id="136" name="直線コネクタ 135"/>
        <xdr:cNvCxnSpPr/>
      </xdr:nvCxnSpPr>
      <xdr:spPr>
        <a:xfrm>
          <a:off x="7861300" y="6955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55880</xdr:rowOff>
    </xdr:from>
    <xdr:to>
      <xdr:col>36</xdr:col>
      <xdr:colOff>165100</xdr:colOff>
      <xdr:row>40</xdr:row>
      <xdr:rowOff>157480</xdr:rowOff>
    </xdr:to>
    <xdr:sp macro="" textlink="">
      <xdr:nvSpPr>
        <xdr:cNvPr id="137" name="楕円 136"/>
        <xdr:cNvSpPr/>
      </xdr:nvSpPr>
      <xdr:spPr>
        <a:xfrm>
          <a:off x="692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97790</xdr:rowOff>
    </xdr:from>
    <xdr:to>
      <xdr:col>41</xdr:col>
      <xdr:colOff>50800</xdr:colOff>
      <xdr:row>40</xdr:row>
      <xdr:rowOff>106680</xdr:rowOff>
    </xdr:to>
    <xdr:cxnSp macro="">
      <xdr:nvCxnSpPr>
        <xdr:cNvPr id="138" name="直線コネクタ 137"/>
        <xdr:cNvCxnSpPr/>
      </xdr:nvCxnSpPr>
      <xdr:spPr>
        <a:xfrm flipV="1">
          <a:off x="6972300" y="69557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35</xdr:row>
      <xdr:rowOff>168910</xdr:rowOff>
    </xdr:from>
    <xdr:ext cx="534670" cy="254635"/>
    <xdr:sp macro="" textlink="">
      <xdr:nvSpPr>
        <xdr:cNvPr id="139" name="n_1aveValue【道路】&#10;一人当たり延長"/>
        <xdr:cNvSpPr txBox="1"/>
      </xdr:nvSpPr>
      <xdr:spPr>
        <a:xfrm>
          <a:off x="9359265" y="61696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3175</xdr:rowOff>
    </xdr:from>
    <xdr:ext cx="530225" cy="259080"/>
    <xdr:sp macro="" textlink="">
      <xdr:nvSpPr>
        <xdr:cNvPr id="140" name="n_2aveValue【道路】&#10;一人当たり延長"/>
        <xdr:cNvSpPr txBox="1"/>
      </xdr:nvSpPr>
      <xdr:spPr>
        <a:xfrm>
          <a:off x="8482965" y="6175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20.453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10160</xdr:rowOff>
    </xdr:from>
    <xdr:ext cx="530225" cy="259080"/>
    <xdr:sp macro="" textlink="">
      <xdr:nvSpPr>
        <xdr:cNvPr id="141" name="n_3aveValue【道路】&#10;一人当たり延長"/>
        <xdr:cNvSpPr txBox="1"/>
      </xdr:nvSpPr>
      <xdr:spPr>
        <a:xfrm>
          <a:off x="7593965" y="6182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151130</xdr:rowOff>
    </xdr:from>
    <xdr:ext cx="530225" cy="259080"/>
    <xdr:sp macro="" textlink="">
      <xdr:nvSpPr>
        <xdr:cNvPr id="142" name="n_4aveValue【道路】&#10;一人当たり延長"/>
        <xdr:cNvSpPr txBox="1"/>
      </xdr:nvSpPr>
      <xdr:spPr>
        <a:xfrm>
          <a:off x="6704965" y="6151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154940</xdr:rowOff>
    </xdr:from>
    <xdr:ext cx="534670" cy="254635"/>
    <xdr:sp macro="" textlink="">
      <xdr:nvSpPr>
        <xdr:cNvPr id="143" name="n_1mainValue【道路】&#10;一人当たり延長"/>
        <xdr:cNvSpPr txBox="1"/>
      </xdr:nvSpPr>
      <xdr:spPr>
        <a:xfrm>
          <a:off x="9359265" y="70129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154940</xdr:rowOff>
    </xdr:from>
    <xdr:ext cx="530225" cy="254635"/>
    <xdr:sp macro="" textlink="">
      <xdr:nvSpPr>
        <xdr:cNvPr id="144" name="n_2mainValue【道路】&#10;一人当たり延長"/>
        <xdr:cNvSpPr txBox="1"/>
      </xdr:nvSpPr>
      <xdr:spPr>
        <a:xfrm>
          <a:off x="8482965" y="7012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139065</xdr:rowOff>
    </xdr:from>
    <xdr:ext cx="530225" cy="259080"/>
    <xdr:sp macro="" textlink="">
      <xdr:nvSpPr>
        <xdr:cNvPr id="145" name="n_3mainValue【道路】&#10;一人当たり延長"/>
        <xdr:cNvSpPr txBox="1"/>
      </xdr:nvSpPr>
      <xdr:spPr>
        <a:xfrm>
          <a:off x="7593965" y="6997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148590</xdr:rowOff>
    </xdr:from>
    <xdr:ext cx="530225" cy="259080"/>
    <xdr:sp macro="" textlink="">
      <xdr:nvSpPr>
        <xdr:cNvPr id="146" name="n_4mainValue【道路】&#10;一人当たり延長"/>
        <xdr:cNvSpPr txBox="1"/>
      </xdr:nvSpPr>
      <xdr:spPr>
        <a:xfrm>
          <a:off x="6704965" y="7006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5" name="テキスト ボックス 154"/>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4635"/>
    <xdr:sp macro="" textlink="">
      <xdr:nvSpPr>
        <xdr:cNvPr id="157" name="テキスト ボックス 156"/>
        <xdr:cNvSpPr txBox="1"/>
      </xdr:nvSpPr>
      <xdr:spPr>
        <a:xfrm>
          <a:off x="358775" y="11287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4635"/>
    <xdr:sp macro="" textlink="">
      <xdr:nvSpPr>
        <xdr:cNvPr id="159" name="テキスト ボックス 158"/>
        <xdr:cNvSpPr txBox="1"/>
      </xdr:nvSpPr>
      <xdr:spPr>
        <a:xfrm>
          <a:off x="358775" y="108305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4635"/>
    <xdr:sp macro="" textlink="">
      <xdr:nvSpPr>
        <xdr:cNvPr id="161" name="テキスト ボックス 160"/>
        <xdr:cNvSpPr txBox="1"/>
      </xdr:nvSpPr>
      <xdr:spPr>
        <a:xfrm>
          <a:off x="358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4635"/>
    <xdr:sp macro="" textlink="">
      <xdr:nvSpPr>
        <xdr:cNvPr id="163" name="テキスト ボックス 162"/>
        <xdr:cNvSpPr txBox="1"/>
      </xdr:nvSpPr>
      <xdr:spPr>
        <a:xfrm>
          <a:off x="358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4635"/>
    <xdr:sp macro="" textlink="">
      <xdr:nvSpPr>
        <xdr:cNvPr id="165" name="テキスト ボックス 164"/>
        <xdr:cNvSpPr txBox="1"/>
      </xdr:nvSpPr>
      <xdr:spPr>
        <a:xfrm>
          <a:off x="358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4635"/>
    <xdr:sp macro="" textlink="">
      <xdr:nvSpPr>
        <xdr:cNvPr id="167" name="テキスト ボックス 166"/>
        <xdr:cNvSpPr txBox="1"/>
      </xdr:nvSpPr>
      <xdr:spPr>
        <a:xfrm>
          <a:off x="358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52705</xdr:rowOff>
    </xdr:from>
    <xdr:to>
      <xdr:col>24</xdr:col>
      <xdr:colOff>62865</xdr:colOff>
      <xdr:row>63</xdr:row>
      <xdr:rowOff>34290</xdr:rowOff>
    </xdr:to>
    <xdr:cxnSp macro="">
      <xdr:nvCxnSpPr>
        <xdr:cNvPr id="169" name="直線コネクタ 168"/>
        <xdr:cNvCxnSpPr/>
      </xdr:nvCxnSpPr>
      <xdr:spPr>
        <a:xfrm flipV="1">
          <a:off x="4634865" y="982535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38100</xdr:rowOff>
    </xdr:from>
    <xdr:ext cx="405130" cy="259080"/>
    <xdr:sp macro="" textlink="">
      <xdr:nvSpPr>
        <xdr:cNvPr id="170" name="【橋りょう・トンネル】&#10;有形固定資産減価償却率最小値テキスト"/>
        <xdr:cNvSpPr txBox="1"/>
      </xdr:nvSpPr>
      <xdr:spPr>
        <a:xfrm>
          <a:off x="4673600"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xdr:cNvCxnSpPr/>
      </xdr:nvCxnSpPr>
      <xdr:spPr>
        <a:xfrm>
          <a:off x="4546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170815</xdr:rowOff>
    </xdr:from>
    <xdr:ext cx="405130" cy="258445"/>
    <xdr:sp macro="" textlink="">
      <xdr:nvSpPr>
        <xdr:cNvPr id="172" name="【橋りょう・トンネル】&#10;有形固定資産減価償却率最大値テキスト"/>
        <xdr:cNvSpPr txBox="1"/>
      </xdr:nvSpPr>
      <xdr:spPr>
        <a:xfrm>
          <a:off x="4673600" y="9600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52705</xdr:rowOff>
    </xdr:from>
    <xdr:to>
      <xdr:col>24</xdr:col>
      <xdr:colOff>152400</xdr:colOff>
      <xdr:row>57</xdr:row>
      <xdr:rowOff>52705</xdr:rowOff>
    </xdr:to>
    <xdr:cxnSp macro="">
      <xdr:nvCxnSpPr>
        <xdr:cNvPr id="173" name="直線コネクタ 172"/>
        <xdr:cNvCxnSpPr/>
      </xdr:nvCxnSpPr>
      <xdr:spPr>
        <a:xfrm>
          <a:off x="4546600" y="982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125095</xdr:rowOff>
    </xdr:from>
    <xdr:ext cx="405130" cy="258445"/>
    <xdr:sp macro="" textlink="">
      <xdr:nvSpPr>
        <xdr:cNvPr id="174" name="【橋りょう・トンネル】&#10;有形固定資産減価償却率平均値テキスト"/>
        <xdr:cNvSpPr txBox="1"/>
      </xdr:nvSpPr>
      <xdr:spPr>
        <a:xfrm>
          <a:off x="4673600" y="100691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102235</xdr:rowOff>
    </xdr:from>
    <xdr:to>
      <xdr:col>24</xdr:col>
      <xdr:colOff>114300</xdr:colOff>
      <xdr:row>60</xdr:row>
      <xdr:rowOff>32385</xdr:rowOff>
    </xdr:to>
    <xdr:sp macro="" textlink="">
      <xdr:nvSpPr>
        <xdr:cNvPr id="175" name="フローチャート: 判断 174"/>
        <xdr:cNvSpPr/>
      </xdr:nvSpPr>
      <xdr:spPr>
        <a:xfrm>
          <a:off x="45847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15240</xdr:rowOff>
    </xdr:from>
    <xdr:to>
      <xdr:col>20</xdr:col>
      <xdr:colOff>38100</xdr:colOff>
      <xdr:row>61</xdr:row>
      <xdr:rowOff>116840</xdr:rowOff>
    </xdr:to>
    <xdr:sp macro="" textlink="">
      <xdr:nvSpPr>
        <xdr:cNvPr id="176" name="フローチャート: 判断 175"/>
        <xdr:cNvSpPr/>
      </xdr:nvSpPr>
      <xdr:spPr>
        <a:xfrm>
          <a:off x="37465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127635</xdr:rowOff>
    </xdr:from>
    <xdr:to>
      <xdr:col>15</xdr:col>
      <xdr:colOff>101600</xdr:colOff>
      <xdr:row>61</xdr:row>
      <xdr:rowOff>57785</xdr:rowOff>
    </xdr:to>
    <xdr:sp macro="" textlink="">
      <xdr:nvSpPr>
        <xdr:cNvPr id="177" name="フローチャート: 判断 176"/>
        <xdr:cNvSpPr/>
      </xdr:nvSpPr>
      <xdr:spPr>
        <a:xfrm>
          <a:off x="2857500" y="104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77470</xdr:rowOff>
    </xdr:from>
    <xdr:to>
      <xdr:col>10</xdr:col>
      <xdr:colOff>165100</xdr:colOff>
      <xdr:row>61</xdr:row>
      <xdr:rowOff>7620</xdr:rowOff>
    </xdr:to>
    <xdr:sp macro="" textlink="">
      <xdr:nvSpPr>
        <xdr:cNvPr id="178" name="フローチャート: 判断 177"/>
        <xdr:cNvSpPr/>
      </xdr:nvSpPr>
      <xdr:spPr>
        <a:xfrm>
          <a:off x="1968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59055</xdr:rowOff>
    </xdr:from>
    <xdr:to>
      <xdr:col>6</xdr:col>
      <xdr:colOff>38100</xdr:colOff>
      <xdr:row>60</xdr:row>
      <xdr:rowOff>160655</xdr:rowOff>
    </xdr:to>
    <xdr:sp macro="" textlink="">
      <xdr:nvSpPr>
        <xdr:cNvPr id="179" name="フローチャート: 判断 178"/>
        <xdr:cNvSpPr/>
      </xdr:nvSpPr>
      <xdr:spPr>
        <a:xfrm>
          <a:off x="1079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0" name="テキスト ボックス 179"/>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1" name="テキスト ボックス 180"/>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2" name="テキスト ボックス 181"/>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3" name="テキスト ボックス 182"/>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4" name="テキスト ボックス 183"/>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72390</xdr:rowOff>
    </xdr:from>
    <xdr:to>
      <xdr:col>24</xdr:col>
      <xdr:colOff>114300</xdr:colOff>
      <xdr:row>63</xdr:row>
      <xdr:rowOff>2540</xdr:rowOff>
    </xdr:to>
    <xdr:sp macro="" textlink="">
      <xdr:nvSpPr>
        <xdr:cNvPr id="185" name="楕円 184"/>
        <xdr:cNvSpPr/>
      </xdr:nvSpPr>
      <xdr:spPr>
        <a:xfrm>
          <a:off x="4584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158750</xdr:rowOff>
    </xdr:from>
    <xdr:ext cx="405130" cy="259080"/>
    <xdr:sp macro="" textlink="">
      <xdr:nvSpPr>
        <xdr:cNvPr id="186" name="【橋りょう・トンネル】&#10;有形固定資産減価償却率該当値テキスト"/>
        <xdr:cNvSpPr txBox="1"/>
      </xdr:nvSpPr>
      <xdr:spPr>
        <a:xfrm>
          <a:off x="4673600" y="10617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3810</xdr:rowOff>
    </xdr:from>
    <xdr:to>
      <xdr:col>20</xdr:col>
      <xdr:colOff>38100</xdr:colOff>
      <xdr:row>62</xdr:row>
      <xdr:rowOff>105410</xdr:rowOff>
    </xdr:to>
    <xdr:sp macro="" textlink="">
      <xdr:nvSpPr>
        <xdr:cNvPr id="187" name="楕円 186"/>
        <xdr:cNvSpPr/>
      </xdr:nvSpPr>
      <xdr:spPr>
        <a:xfrm>
          <a:off x="3746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54610</xdr:rowOff>
    </xdr:from>
    <xdr:to>
      <xdr:col>24</xdr:col>
      <xdr:colOff>63500</xdr:colOff>
      <xdr:row>62</xdr:row>
      <xdr:rowOff>123190</xdr:rowOff>
    </xdr:to>
    <xdr:cxnSp macro="">
      <xdr:nvCxnSpPr>
        <xdr:cNvPr id="188" name="直線コネクタ 187"/>
        <xdr:cNvCxnSpPr/>
      </xdr:nvCxnSpPr>
      <xdr:spPr>
        <a:xfrm>
          <a:off x="3797300" y="106845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106680</xdr:rowOff>
    </xdr:from>
    <xdr:to>
      <xdr:col>15</xdr:col>
      <xdr:colOff>101600</xdr:colOff>
      <xdr:row>62</xdr:row>
      <xdr:rowOff>36830</xdr:rowOff>
    </xdr:to>
    <xdr:sp macro="" textlink="">
      <xdr:nvSpPr>
        <xdr:cNvPr id="189" name="楕円 188"/>
        <xdr:cNvSpPr/>
      </xdr:nvSpPr>
      <xdr:spPr>
        <a:xfrm>
          <a:off x="2857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157480</xdr:rowOff>
    </xdr:from>
    <xdr:to>
      <xdr:col>19</xdr:col>
      <xdr:colOff>177800</xdr:colOff>
      <xdr:row>62</xdr:row>
      <xdr:rowOff>54610</xdr:rowOff>
    </xdr:to>
    <xdr:cxnSp macro="">
      <xdr:nvCxnSpPr>
        <xdr:cNvPr id="190" name="直線コネクタ 189"/>
        <xdr:cNvCxnSpPr/>
      </xdr:nvCxnSpPr>
      <xdr:spPr>
        <a:xfrm>
          <a:off x="2908300" y="106159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38100</xdr:rowOff>
    </xdr:from>
    <xdr:to>
      <xdr:col>10</xdr:col>
      <xdr:colOff>165100</xdr:colOff>
      <xdr:row>61</xdr:row>
      <xdr:rowOff>139700</xdr:rowOff>
    </xdr:to>
    <xdr:sp macro="" textlink="">
      <xdr:nvSpPr>
        <xdr:cNvPr id="191" name="楕円 190"/>
        <xdr:cNvSpPr/>
      </xdr:nvSpPr>
      <xdr:spPr>
        <a:xfrm>
          <a:off x="1968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88900</xdr:rowOff>
    </xdr:from>
    <xdr:to>
      <xdr:col>15</xdr:col>
      <xdr:colOff>50800</xdr:colOff>
      <xdr:row>61</xdr:row>
      <xdr:rowOff>157480</xdr:rowOff>
    </xdr:to>
    <xdr:cxnSp macro="">
      <xdr:nvCxnSpPr>
        <xdr:cNvPr id="192" name="直線コネクタ 191"/>
        <xdr:cNvCxnSpPr/>
      </xdr:nvCxnSpPr>
      <xdr:spPr>
        <a:xfrm>
          <a:off x="2019300" y="10547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140970</xdr:rowOff>
    </xdr:from>
    <xdr:to>
      <xdr:col>6</xdr:col>
      <xdr:colOff>38100</xdr:colOff>
      <xdr:row>61</xdr:row>
      <xdr:rowOff>71120</xdr:rowOff>
    </xdr:to>
    <xdr:sp macro="" textlink="">
      <xdr:nvSpPr>
        <xdr:cNvPr id="193" name="楕円 192"/>
        <xdr:cNvSpPr/>
      </xdr:nvSpPr>
      <xdr:spPr>
        <a:xfrm>
          <a:off x="1079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20320</xdr:rowOff>
    </xdr:from>
    <xdr:to>
      <xdr:col>10</xdr:col>
      <xdr:colOff>114300</xdr:colOff>
      <xdr:row>61</xdr:row>
      <xdr:rowOff>88900</xdr:rowOff>
    </xdr:to>
    <xdr:cxnSp macro="">
      <xdr:nvCxnSpPr>
        <xdr:cNvPr id="194" name="直線コネクタ 193"/>
        <xdr:cNvCxnSpPr/>
      </xdr:nvCxnSpPr>
      <xdr:spPr>
        <a:xfrm>
          <a:off x="1130300" y="104787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133350</xdr:rowOff>
    </xdr:from>
    <xdr:ext cx="405130" cy="254635"/>
    <xdr:sp macro="" textlink="">
      <xdr:nvSpPr>
        <xdr:cNvPr id="195" name="n_1aveValue【橋りょう・トンネル】&#10;有形固定資産減価償却率"/>
        <xdr:cNvSpPr txBox="1"/>
      </xdr:nvSpPr>
      <xdr:spPr>
        <a:xfrm>
          <a:off x="3582035" y="102489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74930</xdr:rowOff>
    </xdr:from>
    <xdr:ext cx="400685" cy="254635"/>
    <xdr:sp macro="" textlink="">
      <xdr:nvSpPr>
        <xdr:cNvPr id="196" name="n_2aveValue【橋りょう・トンネル】&#10;有形固定資産減価償却率"/>
        <xdr:cNvSpPr txBox="1"/>
      </xdr:nvSpPr>
      <xdr:spPr>
        <a:xfrm>
          <a:off x="2705735" y="101904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24130</xdr:rowOff>
    </xdr:from>
    <xdr:ext cx="400685" cy="259080"/>
    <xdr:sp macro="" textlink="">
      <xdr:nvSpPr>
        <xdr:cNvPr id="197" name="n_3aveValue【橋りょう・トンネル】&#10;有形固定資産減価償却率"/>
        <xdr:cNvSpPr txBox="1"/>
      </xdr:nvSpPr>
      <xdr:spPr>
        <a:xfrm>
          <a:off x="1816735" y="10139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6350</xdr:rowOff>
    </xdr:from>
    <xdr:ext cx="400685" cy="254635"/>
    <xdr:sp macro="" textlink="">
      <xdr:nvSpPr>
        <xdr:cNvPr id="198" name="n_4aveValue【橋りょう・トンネル】&#10;有形固定資産減価償却率"/>
        <xdr:cNvSpPr txBox="1"/>
      </xdr:nvSpPr>
      <xdr:spPr>
        <a:xfrm>
          <a:off x="927735" y="10121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96520</xdr:rowOff>
    </xdr:from>
    <xdr:ext cx="405130" cy="259080"/>
    <xdr:sp macro="" textlink="">
      <xdr:nvSpPr>
        <xdr:cNvPr id="199" name="n_1mainValue【橋りょう・トンネル】&#10;有形固定資産減価償却率"/>
        <xdr:cNvSpPr txBox="1"/>
      </xdr:nvSpPr>
      <xdr:spPr>
        <a:xfrm>
          <a:off x="3582035" y="1072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27940</xdr:rowOff>
    </xdr:from>
    <xdr:ext cx="400685" cy="259080"/>
    <xdr:sp macro="" textlink="">
      <xdr:nvSpPr>
        <xdr:cNvPr id="200" name="n_2mainValue【橋りょう・トンネル】&#10;有形固定資産減価償却率"/>
        <xdr:cNvSpPr txBox="1"/>
      </xdr:nvSpPr>
      <xdr:spPr>
        <a:xfrm>
          <a:off x="2705735" y="10657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130810</xdr:rowOff>
    </xdr:from>
    <xdr:ext cx="400685" cy="259080"/>
    <xdr:sp macro="" textlink="">
      <xdr:nvSpPr>
        <xdr:cNvPr id="201" name="n_3mainValue【橋りょう・トンネル】&#10;有形固定資産減価償却率"/>
        <xdr:cNvSpPr txBox="1"/>
      </xdr:nvSpPr>
      <xdr:spPr>
        <a:xfrm>
          <a:off x="1816735" y="10589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62230</xdr:rowOff>
    </xdr:from>
    <xdr:ext cx="400685" cy="259080"/>
    <xdr:sp macro="" textlink="">
      <xdr:nvSpPr>
        <xdr:cNvPr id="202" name="n_4mainValue【橋りょう・トンネル】&#10;有形固定資産減価償却率"/>
        <xdr:cNvSpPr txBox="1"/>
      </xdr:nvSpPr>
      <xdr:spPr>
        <a:xfrm>
          <a:off x="927735" y="10520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1" name="テキスト ボックス 210"/>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4475" cy="254635"/>
    <xdr:sp macro="" textlink="">
      <xdr:nvSpPr>
        <xdr:cNvPr id="214" name="テキスト ボックス 213"/>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1185" cy="254635"/>
    <xdr:sp macro="" textlink="">
      <xdr:nvSpPr>
        <xdr:cNvPr id="216" name="テキスト ボックス 215"/>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1185" cy="254635"/>
    <xdr:sp macro="" textlink="">
      <xdr:nvSpPr>
        <xdr:cNvPr id="218" name="テキスト ボックス 217"/>
        <xdr:cNvSpPr txBox="1"/>
      </xdr:nvSpPr>
      <xdr:spPr>
        <a:xfrm>
          <a:off x="6008370" y="991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1185" cy="254635"/>
    <xdr:sp macro="" textlink="">
      <xdr:nvSpPr>
        <xdr:cNvPr id="220" name="テキスト ボックス 219"/>
        <xdr:cNvSpPr txBox="1"/>
      </xdr:nvSpPr>
      <xdr:spPr>
        <a:xfrm>
          <a:off x="6008370" y="945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185" cy="254635"/>
    <xdr:sp macro="" textlink="">
      <xdr:nvSpPr>
        <xdr:cNvPr id="222" name="テキスト ボックス 221"/>
        <xdr:cNvSpPr txBox="1"/>
      </xdr:nvSpPr>
      <xdr:spPr>
        <a:xfrm>
          <a:off x="6008370" y="900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96520</xdr:rowOff>
    </xdr:from>
    <xdr:to>
      <xdr:col>54</xdr:col>
      <xdr:colOff>189865</xdr:colOff>
      <xdr:row>63</xdr:row>
      <xdr:rowOff>115570</xdr:rowOff>
    </xdr:to>
    <xdr:cxnSp macro="">
      <xdr:nvCxnSpPr>
        <xdr:cNvPr id="224" name="直線コネクタ 223"/>
        <xdr:cNvCxnSpPr/>
      </xdr:nvCxnSpPr>
      <xdr:spPr>
        <a:xfrm flipV="1">
          <a:off x="10476865" y="969772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119380</xdr:rowOff>
    </xdr:from>
    <xdr:ext cx="534670" cy="259080"/>
    <xdr:sp macro="" textlink="">
      <xdr:nvSpPr>
        <xdr:cNvPr id="225" name="【橋りょう・トンネル】&#10;一人当たり有形固定資産（償却資産）額最小値テキスト"/>
        <xdr:cNvSpPr txBox="1"/>
      </xdr:nvSpPr>
      <xdr:spPr>
        <a:xfrm>
          <a:off x="10515600" y="1092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115570</xdr:rowOff>
    </xdr:from>
    <xdr:to>
      <xdr:col>55</xdr:col>
      <xdr:colOff>88900</xdr:colOff>
      <xdr:row>63</xdr:row>
      <xdr:rowOff>115570</xdr:rowOff>
    </xdr:to>
    <xdr:cxnSp macro="">
      <xdr:nvCxnSpPr>
        <xdr:cNvPr id="226" name="直線コネクタ 225"/>
        <xdr:cNvCxnSpPr/>
      </xdr:nvCxnSpPr>
      <xdr:spPr>
        <a:xfrm>
          <a:off x="10388600" y="1091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43180</xdr:rowOff>
    </xdr:from>
    <xdr:ext cx="598805" cy="254635"/>
    <xdr:sp macro="" textlink="">
      <xdr:nvSpPr>
        <xdr:cNvPr id="227" name="【橋りょう・トンネル】&#10;一人当たり有形固定資産（償却資産）額最大値テキスト"/>
        <xdr:cNvSpPr txBox="1"/>
      </xdr:nvSpPr>
      <xdr:spPr>
        <a:xfrm>
          <a:off x="10515600" y="94729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278,900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96520</xdr:rowOff>
    </xdr:from>
    <xdr:to>
      <xdr:col>55</xdr:col>
      <xdr:colOff>88900</xdr:colOff>
      <xdr:row>56</xdr:row>
      <xdr:rowOff>96520</xdr:rowOff>
    </xdr:to>
    <xdr:cxnSp macro="">
      <xdr:nvCxnSpPr>
        <xdr:cNvPr id="228" name="直線コネクタ 227"/>
        <xdr:cNvCxnSpPr/>
      </xdr:nvCxnSpPr>
      <xdr:spPr>
        <a:xfrm>
          <a:off x="10388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120650</xdr:rowOff>
    </xdr:from>
    <xdr:ext cx="598805" cy="254635"/>
    <xdr:sp macro="" textlink="">
      <xdr:nvSpPr>
        <xdr:cNvPr id="229" name="【橋りょう・トンネル】&#10;一人当たり有形固定資産（償却資産）額平均値テキスト"/>
        <xdr:cNvSpPr txBox="1"/>
      </xdr:nvSpPr>
      <xdr:spPr>
        <a:xfrm>
          <a:off x="10515600" y="102362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0" name="フローチャート: 判断 229"/>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26035</xdr:rowOff>
    </xdr:from>
    <xdr:to>
      <xdr:col>50</xdr:col>
      <xdr:colOff>165100</xdr:colOff>
      <xdr:row>60</xdr:row>
      <xdr:rowOff>127635</xdr:rowOff>
    </xdr:to>
    <xdr:sp macro="" textlink="">
      <xdr:nvSpPr>
        <xdr:cNvPr id="231" name="フローチャート: 判断 230"/>
        <xdr:cNvSpPr/>
      </xdr:nvSpPr>
      <xdr:spPr>
        <a:xfrm>
          <a:off x="9588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33655</xdr:rowOff>
    </xdr:from>
    <xdr:to>
      <xdr:col>46</xdr:col>
      <xdr:colOff>38100</xdr:colOff>
      <xdr:row>60</xdr:row>
      <xdr:rowOff>135255</xdr:rowOff>
    </xdr:to>
    <xdr:sp macro="" textlink="">
      <xdr:nvSpPr>
        <xdr:cNvPr id="232" name="フローチャート: 判断 231"/>
        <xdr:cNvSpPr/>
      </xdr:nvSpPr>
      <xdr:spPr>
        <a:xfrm>
          <a:off x="8699500" y="1032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41275</xdr:rowOff>
    </xdr:from>
    <xdr:to>
      <xdr:col>41</xdr:col>
      <xdr:colOff>101600</xdr:colOff>
      <xdr:row>60</xdr:row>
      <xdr:rowOff>143510</xdr:rowOff>
    </xdr:to>
    <xdr:sp macro="" textlink="">
      <xdr:nvSpPr>
        <xdr:cNvPr id="233" name="フローチャート: 判断 232"/>
        <xdr:cNvSpPr/>
      </xdr:nvSpPr>
      <xdr:spPr>
        <a:xfrm>
          <a:off x="7810500" y="10328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99695</xdr:rowOff>
    </xdr:from>
    <xdr:to>
      <xdr:col>36</xdr:col>
      <xdr:colOff>165100</xdr:colOff>
      <xdr:row>60</xdr:row>
      <xdr:rowOff>29845</xdr:rowOff>
    </xdr:to>
    <xdr:sp macro="" textlink="">
      <xdr:nvSpPr>
        <xdr:cNvPr id="234" name="フローチャート: 判断 233"/>
        <xdr:cNvSpPr/>
      </xdr:nvSpPr>
      <xdr:spPr>
        <a:xfrm>
          <a:off x="692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35" name="テキスト ボックス 234"/>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36" name="テキスト ボックス 235"/>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37" name="テキスト ボックス 236"/>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38" name="テキスト ボックス 237"/>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39" name="テキスト ボックス 238"/>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45720</xdr:rowOff>
    </xdr:from>
    <xdr:to>
      <xdr:col>55</xdr:col>
      <xdr:colOff>50800</xdr:colOff>
      <xdr:row>63</xdr:row>
      <xdr:rowOff>147320</xdr:rowOff>
    </xdr:to>
    <xdr:sp macro="" textlink="">
      <xdr:nvSpPr>
        <xdr:cNvPr id="240" name="楕円 239"/>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132080</xdr:rowOff>
    </xdr:from>
    <xdr:ext cx="534670" cy="254635"/>
    <xdr:sp macro="" textlink="">
      <xdr:nvSpPr>
        <xdr:cNvPr id="241" name="【橋りょう・トンネル】&#10;一人当たり有形固定資産（償却資産）額該当値テキスト"/>
        <xdr:cNvSpPr txBox="1"/>
      </xdr:nvSpPr>
      <xdr:spPr>
        <a:xfrm>
          <a:off x="10515600" y="107619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45720</xdr:rowOff>
    </xdr:from>
    <xdr:to>
      <xdr:col>50</xdr:col>
      <xdr:colOff>165100</xdr:colOff>
      <xdr:row>63</xdr:row>
      <xdr:rowOff>147320</xdr:rowOff>
    </xdr:to>
    <xdr:sp macro="" textlink="">
      <xdr:nvSpPr>
        <xdr:cNvPr id="242" name="楕円 241"/>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96520</xdr:rowOff>
    </xdr:to>
    <xdr:cxnSp macro="">
      <xdr:nvCxnSpPr>
        <xdr:cNvPr id="243" name="直線コネクタ 242"/>
        <xdr:cNvCxnSpPr/>
      </xdr:nvCxnSpPr>
      <xdr:spPr>
        <a:xfrm>
          <a:off x="9639300" y="10897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44" name="楕円 243"/>
        <xdr:cNvSpPr/>
      </xdr:nvSpPr>
      <xdr:spPr>
        <a:xfrm>
          <a:off x="869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96520</xdr:rowOff>
    </xdr:from>
    <xdr:to>
      <xdr:col>50</xdr:col>
      <xdr:colOff>114300</xdr:colOff>
      <xdr:row>63</xdr:row>
      <xdr:rowOff>96520</xdr:rowOff>
    </xdr:to>
    <xdr:cxnSp macro="">
      <xdr:nvCxnSpPr>
        <xdr:cNvPr id="245" name="直線コネクタ 244"/>
        <xdr:cNvCxnSpPr/>
      </xdr:nvCxnSpPr>
      <xdr:spPr>
        <a:xfrm flipV="1">
          <a:off x="8750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46" name="楕円 245"/>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96520</xdr:rowOff>
    </xdr:from>
    <xdr:to>
      <xdr:col>45</xdr:col>
      <xdr:colOff>177800</xdr:colOff>
      <xdr:row>63</xdr:row>
      <xdr:rowOff>96520</xdr:rowOff>
    </xdr:to>
    <xdr:cxnSp macro="">
      <xdr:nvCxnSpPr>
        <xdr:cNvPr id="247" name="直線コネクタ 246"/>
        <xdr:cNvCxnSpPr/>
      </xdr:nvCxnSpPr>
      <xdr:spPr>
        <a:xfrm>
          <a:off x="7861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45085</xdr:rowOff>
    </xdr:from>
    <xdr:to>
      <xdr:col>36</xdr:col>
      <xdr:colOff>165100</xdr:colOff>
      <xdr:row>63</xdr:row>
      <xdr:rowOff>146685</xdr:rowOff>
    </xdr:to>
    <xdr:sp macro="" textlink="">
      <xdr:nvSpPr>
        <xdr:cNvPr id="248" name="楕円 247"/>
        <xdr:cNvSpPr/>
      </xdr:nvSpPr>
      <xdr:spPr>
        <a:xfrm>
          <a:off x="6921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95885</xdr:rowOff>
    </xdr:from>
    <xdr:to>
      <xdr:col>41</xdr:col>
      <xdr:colOff>50800</xdr:colOff>
      <xdr:row>63</xdr:row>
      <xdr:rowOff>96520</xdr:rowOff>
    </xdr:to>
    <xdr:cxnSp macro="">
      <xdr:nvCxnSpPr>
        <xdr:cNvPr id="249" name="直線コネクタ 248"/>
        <xdr:cNvCxnSpPr/>
      </xdr:nvCxnSpPr>
      <xdr:spPr>
        <a:xfrm>
          <a:off x="6972300" y="10897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58</xdr:row>
      <xdr:rowOff>144145</xdr:rowOff>
    </xdr:from>
    <xdr:ext cx="594360" cy="254635"/>
    <xdr:sp macro="" textlink="">
      <xdr:nvSpPr>
        <xdr:cNvPr id="250" name="n_1aveValue【橋りょう・トンネル】&#10;一人当たり有形固定資産（償却資産）額"/>
        <xdr:cNvSpPr txBox="1"/>
      </xdr:nvSpPr>
      <xdr:spPr>
        <a:xfrm>
          <a:off x="9326880" y="10088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58</xdr:row>
      <xdr:rowOff>151765</xdr:rowOff>
    </xdr:from>
    <xdr:ext cx="594360" cy="259080"/>
    <xdr:sp macro="" textlink="">
      <xdr:nvSpPr>
        <xdr:cNvPr id="251" name="n_2aveValue【橋りょう・トンネル】&#10;一人当たり有形固定資産（償却資産）額"/>
        <xdr:cNvSpPr txBox="1"/>
      </xdr:nvSpPr>
      <xdr:spPr>
        <a:xfrm>
          <a:off x="8450580" y="10095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58</xdr:row>
      <xdr:rowOff>159385</xdr:rowOff>
    </xdr:from>
    <xdr:ext cx="594360" cy="258445"/>
    <xdr:sp macro="" textlink="">
      <xdr:nvSpPr>
        <xdr:cNvPr id="252" name="n_3aveValue【橋りょう・トンネル】&#10;一人当たり有形固定資産（償却資産）額"/>
        <xdr:cNvSpPr txBox="1"/>
      </xdr:nvSpPr>
      <xdr:spPr>
        <a:xfrm>
          <a:off x="7561580" y="101034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58</xdr:row>
      <xdr:rowOff>46355</xdr:rowOff>
    </xdr:from>
    <xdr:ext cx="594360" cy="259080"/>
    <xdr:sp macro="" textlink="">
      <xdr:nvSpPr>
        <xdr:cNvPr id="253" name="n_4aveValue【橋りょう・トンネル】&#10;一人当たり有形固定資産（償却資産）額"/>
        <xdr:cNvSpPr txBox="1"/>
      </xdr:nvSpPr>
      <xdr:spPr>
        <a:xfrm>
          <a:off x="6672580" y="9990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154,630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138430</xdr:rowOff>
    </xdr:from>
    <xdr:ext cx="534670" cy="259080"/>
    <xdr:sp macro="" textlink="">
      <xdr:nvSpPr>
        <xdr:cNvPr id="254" name="n_1mainValue【橋りょう・トンネル】&#10;一人当たり有形固定資産（償却資産）額"/>
        <xdr:cNvSpPr txBox="1"/>
      </xdr:nvSpPr>
      <xdr:spPr>
        <a:xfrm>
          <a:off x="9359265" y="1093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138430</xdr:rowOff>
    </xdr:from>
    <xdr:ext cx="530225" cy="259080"/>
    <xdr:sp macro="" textlink="">
      <xdr:nvSpPr>
        <xdr:cNvPr id="255" name="n_2mainValue【橋りょう・トンネル】&#10;一人当たり有形固定資産（償却資産）額"/>
        <xdr:cNvSpPr txBox="1"/>
      </xdr:nvSpPr>
      <xdr:spPr>
        <a:xfrm>
          <a:off x="8482965" y="10939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138430</xdr:rowOff>
    </xdr:from>
    <xdr:ext cx="530225" cy="259080"/>
    <xdr:sp macro="" textlink="">
      <xdr:nvSpPr>
        <xdr:cNvPr id="256" name="n_3mainValue【橋りょう・トンネル】&#10;一人当たり有形固定資産（償却資産）額"/>
        <xdr:cNvSpPr txBox="1"/>
      </xdr:nvSpPr>
      <xdr:spPr>
        <a:xfrm>
          <a:off x="7593965" y="10939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137795</xdr:rowOff>
    </xdr:from>
    <xdr:ext cx="530225" cy="259080"/>
    <xdr:sp macro="" textlink="">
      <xdr:nvSpPr>
        <xdr:cNvPr id="257" name="n_4mainValue【橋りょう・トンネル】&#10;一人当たり有形固定資産（償却資産）額"/>
        <xdr:cNvSpPr txBox="1"/>
      </xdr:nvSpPr>
      <xdr:spPr>
        <a:xfrm>
          <a:off x="6704965" y="10939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66" name="テキスト ボックス 265"/>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68" name="テキスト ボックス 267"/>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9" name="直線コネクタ 26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0" name="テキスト ボックス 269"/>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1" name="直線コネクタ 27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635"/>
    <xdr:sp macro="" textlink="">
      <xdr:nvSpPr>
        <xdr:cNvPr id="272" name="テキスト ボックス 271"/>
        <xdr:cNvSpPr txBox="1"/>
      </xdr:nvSpPr>
      <xdr:spPr>
        <a:xfrm>
          <a:off x="358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3" name="直線コネクタ 27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4" name="テキスト ボックス 27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5" name="直線コネクタ 27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635"/>
    <xdr:sp macro="" textlink="">
      <xdr:nvSpPr>
        <xdr:cNvPr id="276" name="テキスト ボックス 275"/>
        <xdr:cNvSpPr txBox="1"/>
      </xdr:nvSpPr>
      <xdr:spPr>
        <a:xfrm>
          <a:off x="358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7" name="直線コネクタ 27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8" name="テキスト ボックス 27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9" name="直線コネクタ 27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0" name="テキスト ボックス 279"/>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8890</xdr:rowOff>
    </xdr:from>
    <xdr:to>
      <xdr:col>24</xdr:col>
      <xdr:colOff>62865</xdr:colOff>
      <xdr:row>85</xdr:row>
      <xdr:rowOff>118110</xdr:rowOff>
    </xdr:to>
    <xdr:cxnSp macro="">
      <xdr:nvCxnSpPr>
        <xdr:cNvPr id="284" name="直線コネクタ 283"/>
        <xdr:cNvCxnSpPr/>
      </xdr:nvCxnSpPr>
      <xdr:spPr>
        <a:xfrm flipV="1">
          <a:off x="4634865" y="1338199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121920</xdr:rowOff>
    </xdr:from>
    <xdr:ext cx="405130" cy="254635"/>
    <xdr:sp macro="" textlink="">
      <xdr:nvSpPr>
        <xdr:cNvPr id="285" name="【公営住宅】&#10;有形固定資産減価償却率最小値テキスト"/>
        <xdr:cNvSpPr txBox="1"/>
      </xdr:nvSpPr>
      <xdr:spPr>
        <a:xfrm>
          <a:off x="4673600" y="146951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118110</xdr:rowOff>
    </xdr:from>
    <xdr:to>
      <xdr:col>24</xdr:col>
      <xdr:colOff>152400</xdr:colOff>
      <xdr:row>85</xdr:row>
      <xdr:rowOff>118110</xdr:rowOff>
    </xdr:to>
    <xdr:cxnSp macro="">
      <xdr:nvCxnSpPr>
        <xdr:cNvPr id="286" name="直線コネクタ 285"/>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127000</xdr:rowOff>
    </xdr:from>
    <xdr:ext cx="405130" cy="259080"/>
    <xdr:sp macro="" textlink="">
      <xdr:nvSpPr>
        <xdr:cNvPr id="287" name="【公営住宅】&#10;有形固定資産減価償却率最大値テキスト"/>
        <xdr:cNvSpPr txBox="1"/>
      </xdr:nvSpPr>
      <xdr:spPr>
        <a:xfrm>
          <a:off x="4673600" y="13157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8890</xdr:rowOff>
    </xdr:from>
    <xdr:to>
      <xdr:col>24</xdr:col>
      <xdr:colOff>152400</xdr:colOff>
      <xdr:row>78</xdr:row>
      <xdr:rowOff>8890</xdr:rowOff>
    </xdr:to>
    <xdr:cxnSp macro="">
      <xdr:nvCxnSpPr>
        <xdr:cNvPr id="288" name="直線コネクタ 287"/>
        <xdr:cNvCxnSpPr/>
      </xdr:nvCxnSpPr>
      <xdr:spPr>
        <a:xfrm>
          <a:off x="4546600" y="1338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92075</xdr:rowOff>
    </xdr:from>
    <xdr:ext cx="405130" cy="259080"/>
    <xdr:sp macro="" textlink="">
      <xdr:nvSpPr>
        <xdr:cNvPr id="289" name="【公営住宅】&#10;有形固定資産減価償却率平均値テキスト"/>
        <xdr:cNvSpPr txBox="1"/>
      </xdr:nvSpPr>
      <xdr:spPr>
        <a:xfrm>
          <a:off x="4673600" y="1397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69215</xdr:rowOff>
    </xdr:from>
    <xdr:to>
      <xdr:col>24</xdr:col>
      <xdr:colOff>114300</xdr:colOff>
      <xdr:row>82</xdr:row>
      <xdr:rowOff>170815</xdr:rowOff>
    </xdr:to>
    <xdr:sp macro="" textlink="">
      <xdr:nvSpPr>
        <xdr:cNvPr id="290" name="フローチャート: 判断 289"/>
        <xdr:cNvSpPr/>
      </xdr:nvSpPr>
      <xdr:spPr>
        <a:xfrm>
          <a:off x="45847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69215</xdr:rowOff>
    </xdr:from>
    <xdr:to>
      <xdr:col>20</xdr:col>
      <xdr:colOff>38100</xdr:colOff>
      <xdr:row>82</xdr:row>
      <xdr:rowOff>170815</xdr:rowOff>
    </xdr:to>
    <xdr:sp macro="" textlink="">
      <xdr:nvSpPr>
        <xdr:cNvPr id="291" name="フローチャート: 判断 290"/>
        <xdr:cNvSpPr/>
      </xdr:nvSpPr>
      <xdr:spPr>
        <a:xfrm>
          <a:off x="3746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xdr:rowOff>
    </xdr:from>
    <xdr:to>
      <xdr:col>15</xdr:col>
      <xdr:colOff>101600</xdr:colOff>
      <xdr:row>82</xdr:row>
      <xdr:rowOff>111760</xdr:rowOff>
    </xdr:to>
    <xdr:sp macro="" textlink="">
      <xdr:nvSpPr>
        <xdr:cNvPr id="292" name="フローチャート: 判断 291"/>
        <xdr:cNvSpPr/>
      </xdr:nvSpPr>
      <xdr:spPr>
        <a:xfrm>
          <a:off x="2857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129540</xdr:rowOff>
    </xdr:from>
    <xdr:to>
      <xdr:col>10</xdr:col>
      <xdr:colOff>165100</xdr:colOff>
      <xdr:row>82</xdr:row>
      <xdr:rowOff>59690</xdr:rowOff>
    </xdr:to>
    <xdr:sp macro="" textlink="">
      <xdr:nvSpPr>
        <xdr:cNvPr id="293" name="フローチャート: 判断 292"/>
        <xdr:cNvSpPr/>
      </xdr:nvSpPr>
      <xdr:spPr>
        <a:xfrm>
          <a:off x="19685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36195</xdr:rowOff>
    </xdr:from>
    <xdr:to>
      <xdr:col>6</xdr:col>
      <xdr:colOff>38100</xdr:colOff>
      <xdr:row>82</xdr:row>
      <xdr:rowOff>137795</xdr:rowOff>
    </xdr:to>
    <xdr:sp macro="" textlink="">
      <xdr:nvSpPr>
        <xdr:cNvPr id="294" name="フローチャート: 判断 293"/>
        <xdr:cNvSpPr/>
      </xdr:nvSpPr>
      <xdr:spPr>
        <a:xfrm>
          <a:off x="10795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0" name="楕円 299"/>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130810</xdr:rowOff>
    </xdr:from>
    <xdr:ext cx="405130" cy="259080"/>
    <xdr:sp macro="" textlink="">
      <xdr:nvSpPr>
        <xdr:cNvPr id="301" name="【公営住宅】&#10;有形固定資産減価償却率該当値テキスト"/>
        <xdr:cNvSpPr txBox="1"/>
      </xdr:nvSpPr>
      <xdr:spPr>
        <a:xfrm>
          <a:off x="4673600" y="14532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167005</xdr:rowOff>
    </xdr:from>
    <xdr:to>
      <xdr:col>20</xdr:col>
      <xdr:colOff>38100</xdr:colOff>
      <xdr:row>85</xdr:row>
      <xdr:rowOff>97790</xdr:rowOff>
    </xdr:to>
    <xdr:sp macro="" textlink="">
      <xdr:nvSpPr>
        <xdr:cNvPr id="302" name="楕円 301"/>
        <xdr:cNvSpPr/>
      </xdr:nvSpPr>
      <xdr:spPr>
        <a:xfrm>
          <a:off x="3746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46355</xdr:rowOff>
    </xdr:from>
    <xdr:to>
      <xdr:col>24</xdr:col>
      <xdr:colOff>63500</xdr:colOff>
      <xdr:row>85</xdr:row>
      <xdr:rowOff>95250</xdr:rowOff>
    </xdr:to>
    <xdr:cxnSp macro="">
      <xdr:nvCxnSpPr>
        <xdr:cNvPr id="303" name="直線コネクタ 302"/>
        <xdr:cNvCxnSpPr/>
      </xdr:nvCxnSpPr>
      <xdr:spPr>
        <a:xfrm>
          <a:off x="3797300" y="146196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114935</xdr:rowOff>
    </xdr:from>
    <xdr:to>
      <xdr:col>15</xdr:col>
      <xdr:colOff>101600</xdr:colOff>
      <xdr:row>85</xdr:row>
      <xdr:rowOff>45085</xdr:rowOff>
    </xdr:to>
    <xdr:sp macro="" textlink="">
      <xdr:nvSpPr>
        <xdr:cNvPr id="304" name="楕円 303"/>
        <xdr:cNvSpPr/>
      </xdr:nvSpPr>
      <xdr:spPr>
        <a:xfrm>
          <a:off x="2857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166370</xdr:rowOff>
    </xdr:from>
    <xdr:to>
      <xdr:col>19</xdr:col>
      <xdr:colOff>177800</xdr:colOff>
      <xdr:row>85</xdr:row>
      <xdr:rowOff>46355</xdr:rowOff>
    </xdr:to>
    <xdr:cxnSp macro="">
      <xdr:nvCxnSpPr>
        <xdr:cNvPr id="305" name="直線コネクタ 304"/>
        <xdr:cNvCxnSpPr/>
      </xdr:nvCxnSpPr>
      <xdr:spPr>
        <a:xfrm>
          <a:off x="2908300" y="145681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6" name="楕円 305"/>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166370</xdr:rowOff>
    </xdr:to>
    <xdr:cxnSp macro="">
      <xdr:nvCxnSpPr>
        <xdr:cNvPr id="307" name="直線コネクタ 306"/>
        <xdr:cNvCxnSpPr/>
      </xdr:nvCxnSpPr>
      <xdr:spPr>
        <a:xfrm>
          <a:off x="2019300" y="145084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3810</xdr:rowOff>
    </xdr:from>
    <xdr:to>
      <xdr:col>6</xdr:col>
      <xdr:colOff>38100</xdr:colOff>
      <xdr:row>84</xdr:row>
      <xdr:rowOff>105410</xdr:rowOff>
    </xdr:to>
    <xdr:sp macro="" textlink="">
      <xdr:nvSpPr>
        <xdr:cNvPr id="308" name="楕円 307"/>
        <xdr:cNvSpPr/>
      </xdr:nvSpPr>
      <xdr:spPr>
        <a:xfrm>
          <a:off x="1079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54610</xdr:rowOff>
    </xdr:from>
    <xdr:to>
      <xdr:col>10</xdr:col>
      <xdr:colOff>114300</xdr:colOff>
      <xdr:row>84</xdr:row>
      <xdr:rowOff>106680</xdr:rowOff>
    </xdr:to>
    <xdr:cxnSp macro="">
      <xdr:nvCxnSpPr>
        <xdr:cNvPr id="309" name="直線コネクタ 308"/>
        <xdr:cNvCxnSpPr/>
      </xdr:nvCxnSpPr>
      <xdr:spPr>
        <a:xfrm>
          <a:off x="1130300" y="144564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15875</xdr:rowOff>
    </xdr:from>
    <xdr:ext cx="405130" cy="259080"/>
    <xdr:sp macro="" textlink="">
      <xdr:nvSpPr>
        <xdr:cNvPr id="310" name="n_1aveValue【公営住宅】&#10;有形固定資産減価償却率"/>
        <xdr:cNvSpPr txBox="1"/>
      </xdr:nvSpPr>
      <xdr:spPr>
        <a:xfrm>
          <a:off x="3582035" y="1390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128270</xdr:rowOff>
    </xdr:from>
    <xdr:ext cx="400685" cy="259080"/>
    <xdr:sp macro="" textlink="">
      <xdr:nvSpPr>
        <xdr:cNvPr id="311" name="n_2aveValue【公営住宅】&#10;有形固定資産減価償却率"/>
        <xdr:cNvSpPr txBox="1"/>
      </xdr:nvSpPr>
      <xdr:spPr>
        <a:xfrm>
          <a:off x="2705735" y="138442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76200</xdr:rowOff>
    </xdr:from>
    <xdr:ext cx="400685" cy="254635"/>
    <xdr:sp macro="" textlink="">
      <xdr:nvSpPr>
        <xdr:cNvPr id="312" name="n_3aveValue【公営住宅】&#10;有形固定資産減価償却率"/>
        <xdr:cNvSpPr txBox="1"/>
      </xdr:nvSpPr>
      <xdr:spPr>
        <a:xfrm>
          <a:off x="1816735" y="137922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154940</xdr:rowOff>
    </xdr:from>
    <xdr:ext cx="400685" cy="254635"/>
    <xdr:sp macro="" textlink="">
      <xdr:nvSpPr>
        <xdr:cNvPr id="313" name="n_4aveValue【公営住宅】&#10;有形固定資産減価償却率"/>
        <xdr:cNvSpPr txBox="1"/>
      </xdr:nvSpPr>
      <xdr:spPr>
        <a:xfrm>
          <a:off x="927735" y="138709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88265</xdr:rowOff>
    </xdr:from>
    <xdr:ext cx="405130" cy="254635"/>
    <xdr:sp macro="" textlink="">
      <xdr:nvSpPr>
        <xdr:cNvPr id="314" name="n_1mainValue【公営住宅】&#10;有形固定資産減価償却率"/>
        <xdr:cNvSpPr txBox="1"/>
      </xdr:nvSpPr>
      <xdr:spPr>
        <a:xfrm>
          <a:off x="3582035" y="146615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36195</xdr:rowOff>
    </xdr:from>
    <xdr:ext cx="400685" cy="259080"/>
    <xdr:sp macro="" textlink="">
      <xdr:nvSpPr>
        <xdr:cNvPr id="315" name="n_2mainValue【公営住宅】&#10;有形固定資産減価償却率"/>
        <xdr:cNvSpPr txBox="1"/>
      </xdr:nvSpPr>
      <xdr:spPr>
        <a:xfrm>
          <a:off x="2705735" y="14609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148590</xdr:rowOff>
    </xdr:from>
    <xdr:ext cx="400685" cy="259080"/>
    <xdr:sp macro="" textlink="">
      <xdr:nvSpPr>
        <xdr:cNvPr id="316" name="n_3mainValue【公営住宅】&#10;有形固定資産減価償却率"/>
        <xdr:cNvSpPr txBox="1"/>
      </xdr:nvSpPr>
      <xdr:spPr>
        <a:xfrm>
          <a:off x="1816735" y="145503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96520</xdr:rowOff>
    </xdr:from>
    <xdr:ext cx="400685" cy="259080"/>
    <xdr:sp macro="" textlink="">
      <xdr:nvSpPr>
        <xdr:cNvPr id="317" name="n_4mainValue【公営住宅】&#10;有形固定資産減価償却率"/>
        <xdr:cNvSpPr txBox="1"/>
      </xdr:nvSpPr>
      <xdr:spPr>
        <a:xfrm>
          <a:off x="927735" y="14498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26" name="テキスト ボックス 325"/>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2915" cy="259080"/>
    <xdr:sp macro="" textlink="">
      <xdr:nvSpPr>
        <xdr:cNvPr id="328" name="テキスト ボックス 327"/>
        <xdr:cNvSpPr txBox="1"/>
      </xdr:nvSpPr>
      <xdr:spPr>
        <a:xfrm>
          <a:off x="6136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0" name="テキスト ボックス 329"/>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2" name="テキスト ボックス 331"/>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4" name="テキスト ボックス 333"/>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36" name="テキスト ボックス 335"/>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38" name="テキスト ボックス 337"/>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0" name="テキスト ボックス 339"/>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xdr:cNvCxnSpPr/>
      </xdr:nvCxnSpPr>
      <xdr:spPr>
        <a:xfrm flipV="1">
          <a:off x="10476865" y="1338262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137160</xdr:rowOff>
    </xdr:from>
    <xdr:ext cx="469900" cy="259080"/>
    <xdr:sp macro="" textlink="">
      <xdr:nvSpPr>
        <xdr:cNvPr id="343" name="【公営住宅】&#10;一人当たり面積最小値テキスト"/>
        <xdr:cNvSpPr txBox="1"/>
      </xdr:nvSpPr>
      <xdr:spPr>
        <a:xfrm>
          <a:off x="10515600" y="1488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127635</xdr:rowOff>
    </xdr:from>
    <xdr:ext cx="469900" cy="259080"/>
    <xdr:sp macro="" textlink="">
      <xdr:nvSpPr>
        <xdr:cNvPr id="345" name="【公営住宅】&#10;一人当たり面積最大値テキスト"/>
        <xdr:cNvSpPr txBox="1"/>
      </xdr:nvSpPr>
      <xdr:spPr>
        <a:xfrm>
          <a:off x="10515600" y="1315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xdr:cNvCxnSpPr/>
      </xdr:nvCxnSpPr>
      <xdr:spPr>
        <a:xfrm>
          <a:off x="10388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168275</xdr:rowOff>
    </xdr:from>
    <xdr:ext cx="469900" cy="254635"/>
    <xdr:sp macro="" textlink="">
      <xdr:nvSpPr>
        <xdr:cNvPr id="347" name="【公営住宅】&#10;一人当たり面積平均値テキスト"/>
        <xdr:cNvSpPr txBox="1"/>
      </xdr:nvSpPr>
      <xdr:spPr>
        <a:xfrm>
          <a:off x="10515600" y="1405572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145415</xdr:rowOff>
    </xdr:from>
    <xdr:to>
      <xdr:col>55</xdr:col>
      <xdr:colOff>50800</xdr:colOff>
      <xdr:row>83</xdr:row>
      <xdr:rowOff>75565</xdr:rowOff>
    </xdr:to>
    <xdr:sp macro="" textlink="">
      <xdr:nvSpPr>
        <xdr:cNvPr id="348" name="フローチャート: 判断 347"/>
        <xdr:cNvSpPr/>
      </xdr:nvSpPr>
      <xdr:spPr>
        <a:xfrm>
          <a:off x="10426700"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114935</xdr:rowOff>
    </xdr:from>
    <xdr:to>
      <xdr:col>46</xdr:col>
      <xdr:colOff>38100</xdr:colOff>
      <xdr:row>83</xdr:row>
      <xdr:rowOff>45085</xdr:rowOff>
    </xdr:to>
    <xdr:sp macro="" textlink="">
      <xdr:nvSpPr>
        <xdr:cNvPr id="350" name="フローチャート: 判断 349"/>
        <xdr:cNvSpPr/>
      </xdr:nvSpPr>
      <xdr:spPr>
        <a:xfrm>
          <a:off x="8699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82550</xdr:rowOff>
    </xdr:from>
    <xdr:to>
      <xdr:col>55</xdr:col>
      <xdr:colOff>50800</xdr:colOff>
      <xdr:row>87</xdr:row>
      <xdr:rowOff>12700</xdr:rowOff>
    </xdr:to>
    <xdr:sp macro="" textlink="">
      <xdr:nvSpPr>
        <xdr:cNvPr id="358" name="楕円 357"/>
        <xdr:cNvSpPr/>
      </xdr:nvSpPr>
      <xdr:spPr>
        <a:xfrm>
          <a:off x="104267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168910</xdr:rowOff>
    </xdr:from>
    <xdr:ext cx="469900" cy="254635"/>
    <xdr:sp macro="" textlink="">
      <xdr:nvSpPr>
        <xdr:cNvPr id="359" name="【公営住宅】&#10;一人当たり面積該当値テキスト"/>
        <xdr:cNvSpPr txBox="1"/>
      </xdr:nvSpPr>
      <xdr:spPr>
        <a:xfrm>
          <a:off x="10515600" y="147421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74930</xdr:rowOff>
    </xdr:from>
    <xdr:to>
      <xdr:col>50</xdr:col>
      <xdr:colOff>165100</xdr:colOff>
      <xdr:row>87</xdr:row>
      <xdr:rowOff>5080</xdr:rowOff>
    </xdr:to>
    <xdr:sp macro="" textlink="">
      <xdr:nvSpPr>
        <xdr:cNvPr id="360" name="楕円 359"/>
        <xdr:cNvSpPr/>
      </xdr:nvSpPr>
      <xdr:spPr>
        <a:xfrm>
          <a:off x="9588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125730</xdr:rowOff>
    </xdr:from>
    <xdr:to>
      <xdr:col>55</xdr:col>
      <xdr:colOff>0</xdr:colOff>
      <xdr:row>86</xdr:row>
      <xdr:rowOff>133350</xdr:rowOff>
    </xdr:to>
    <xdr:cxnSp macro="">
      <xdr:nvCxnSpPr>
        <xdr:cNvPr id="361" name="直線コネクタ 360"/>
        <xdr:cNvCxnSpPr/>
      </xdr:nvCxnSpPr>
      <xdr:spPr>
        <a:xfrm>
          <a:off x="9639300" y="14870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74930</xdr:rowOff>
    </xdr:from>
    <xdr:to>
      <xdr:col>46</xdr:col>
      <xdr:colOff>38100</xdr:colOff>
      <xdr:row>87</xdr:row>
      <xdr:rowOff>5080</xdr:rowOff>
    </xdr:to>
    <xdr:sp macro="" textlink="">
      <xdr:nvSpPr>
        <xdr:cNvPr id="362" name="楕円 361"/>
        <xdr:cNvSpPr/>
      </xdr:nvSpPr>
      <xdr:spPr>
        <a:xfrm>
          <a:off x="8699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125730</xdr:rowOff>
    </xdr:from>
    <xdr:to>
      <xdr:col>50</xdr:col>
      <xdr:colOff>114300</xdr:colOff>
      <xdr:row>86</xdr:row>
      <xdr:rowOff>125730</xdr:rowOff>
    </xdr:to>
    <xdr:cxnSp macro="">
      <xdr:nvCxnSpPr>
        <xdr:cNvPr id="363" name="直線コネクタ 362"/>
        <xdr:cNvCxnSpPr/>
      </xdr:nvCxnSpPr>
      <xdr:spPr>
        <a:xfrm>
          <a:off x="8750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74930</xdr:rowOff>
    </xdr:from>
    <xdr:to>
      <xdr:col>41</xdr:col>
      <xdr:colOff>101600</xdr:colOff>
      <xdr:row>87</xdr:row>
      <xdr:rowOff>5080</xdr:rowOff>
    </xdr:to>
    <xdr:sp macro="" textlink="">
      <xdr:nvSpPr>
        <xdr:cNvPr id="364" name="楕円 363"/>
        <xdr:cNvSpPr/>
      </xdr:nvSpPr>
      <xdr:spPr>
        <a:xfrm>
          <a:off x="7810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125730</xdr:rowOff>
    </xdr:from>
    <xdr:to>
      <xdr:col>45</xdr:col>
      <xdr:colOff>177800</xdr:colOff>
      <xdr:row>86</xdr:row>
      <xdr:rowOff>125730</xdr:rowOff>
    </xdr:to>
    <xdr:cxnSp macro="">
      <xdr:nvCxnSpPr>
        <xdr:cNvPr id="365" name="直線コネクタ 364"/>
        <xdr:cNvCxnSpPr/>
      </xdr:nvCxnSpPr>
      <xdr:spPr>
        <a:xfrm>
          <a:off x="7861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74930</xdr:rowOff>
    </xdr:from>
    <xdr:to>
      <xdr:col>36</xdr:col>
      <xdr:colOff>165100</xdr:colOff>
      <xdr:row>87</xdr:row>
      <xdr:rowOff>5080</xdr:rowOff>
    </xdr:to>
    <xdr:sp macro="" textlink="">
      <xdr:nvSpPr>
        <xdr:cNvPr id="366" name="楕円 365"/>
        <xdr:cNvSpPr/>
      </xdr:nvSpPr>
      <xdr:spPr>
        <a:xfrm>
          <a:off x="6921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125730</xdr:rowOff>
    </xdr:from>
    <xdr:to>
      <xdr:col>41</xdr:col>
      <xdr:colOff>50800</xdr:colOff>
      <xdr:row>86</xdr:row>
      <xdr:rowOff>125730</xdr:rowOff>
    </xdr:to>
    <xdr:cxnSp macro="">
      <xdr:nvCxnSpPr>
        <xdr:cNvPr id="367" name="直線コネクタ 366"/>
        <xdr:cNvCxnSpPr/>
      </xdr:nvCxnSpPr>
      <xdr:spPr>
        <a:xfrm>
          <a:off x="6972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55880</xdr:rowOff>
    </xdr:from>
    <xdr:ext cx="469900" cy="259080"/>
    <xdr:sp macro="" textlink="">
      <xdr:nvSpPr>
        <xdr:cNvPr id="368" name="n_1aveValue【公営住宅】&#10;一人当たり面積"/>
        <xdr:cNvSpPr txBox="1"/>
      </xdr:nvSpPr>
      <xdr:spPr>
        <a:xfrm>
          <a:off x="9391650" y="1394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61595</xdr:rowOff>
    </xdr:from>
    <xdr:ext cx="465455" cy="259080"/>
    <xdr:sp macro="" textlink="">
      <xdr:nvSpPr>
        <xdr:cNvPr id="369" name="n_2aveValue【公営住宅】&#10;一人当たり面積"/>
        <xdr:cNvSpPr txBox="1"/>
      </xdr:nvSpPr>
      <xdr:spPr>
        <a:xfrm>
          <a:off x="8515350" y="13949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78</xdr:row>
      <xdr:rowOff>151130</xdr:rowOff>
    </xdr:from>
    <xdr:ext cx="465455" cy="259080"/>
    <xdr:sp macro="" textlink="">
      <xdr:nvSpPr>
        <xdr:cNvPr id="370" name="n_3aveValue【公営住宅】&#10;一人当たり面積"/>
        <xdr:cNvSpPr txBox="1"/>
      </xdr:nvSpPr>
      <xdr:spPr>
        <a:xfrm>
          <a:off x="7626350" y="13524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27305</xdr:rowOff>
    </xdr:from>
    <xdr:ext cx="465455" cy="259080"/>
    <xdr:sp macro="" textlink="">
      <xdr:nvSpPr>
        <xdr:cNvPr id="371" name="n_4aveValue【公営住宅】&#10;一人当たり面積"/>
        <xdr:cNvSpPr txBox="1"/>
      </xdr:nvSpPr>
      <xdr:spPr>
        <a:xfrm>
          <a:off x="6737350" y="13914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167640</xdr:rowOff>
    </xdr:from>
    <xdr:ext cx="469900" cy="254635"/>
    <xdr:sp macro="" textlink="">
      <xdr:nvSpPr>
        <xdr:cNvPr id="372" name="n_1mainValue【公営住宅】&#10;一人当たり面積"/>
        <xdr:cNvSpPr txBox="1"/>
      </xdr:nvSpPr>
      <xdr:spPr>
        <a:xfrm>
          <a:off x="9391650" y="149123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167640</xdr:rowOff>
    </xdr:from>
    <xdr:ext cx="465455" cy="254635"/>
    <xdr:sp macro="" textlink="">
      <xdr:nvSpPr>
        <xdr:cNvPr id="373" name="n_2mainValue【公営住宅】&#10;一人当たり面積"/>
        <xdr:cNvSpPr txBox="1"/>
      </xdr:nvSpPr>
      <xdr:spPr>
        <a:xfrm>
          <a:off x="8515350" y="14912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167640</xdr:rowOff>
    </xdr:from>
    <xdr:ext cx="465455" cy="254635"/>
    <xdr:sp macro="" textlink="">
      <xdr:nvSpPr>
        <xdr:cNvPr id="374" name="n_3mainValue【公営住宅】&#10;一人当たり面積"/>
        <xdr:cNvSpPr txBox="1"/>
      </xdr:nvSpPr>
      <xdr:spPr>
        <a:xfrm>
          <a:off x="7626350" y="14912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167640</xdr:rowOff>
    </xdr:from>
    <xdr:ext cx="465455" cy="254635"/>
    <xdr:sp macro="" textlink="">
      <xdr:nvSpPr>
        <xdr:cNvPr id="375" name="n_4mainValue【公営住宅】&#10;一人当たり面積"/>
        <xdr:cNvSpPr txBox="1"/>
      </xdr:nvSpPr>
      <xdr:spPr>
        <a:xfrm>
          <a:off x="6737350" y="14912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4" name="テキスト ボックス 383"/>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86" name="テキスト ボックス 385"/>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88" name="テキスト ボックス 38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90" name="テキスト ボックス 389"/>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2" name="テキスト ボックス 3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4" name="テキスト ボックス 3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4645" cy="254635"/>
    <xdr:sp macro="" textlink="">
      <xdr:nvSpPr>
        <xdr:cNvPr id="396" name="テキスト ボックス 395"/>
        <xdr:cNvSpPr txBox="1"/>
      </xdr:nvSpPr>
      <xdr:spPr>
        <a:xfrm>
          <a:off x="422910" y="17002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20955</xdr:rowOff>
    </xdr:from>
    <xdr:to>
      <xdr:col>24</xdr:col>
      <xdr:colOff>62865</xdr:colOff>
      <xdr:row>107</xdr:row>
      <xdr:rowOff>91440</xdr:rowOff>
    </xdr:to>
    <xdr:cxnSp macro="">
      <xdr:nvCxnSpPr>
        <xdr:cNvPr id="399" name="直線コネクタ 398"/>
        <xdr:cNvCxnSpPr/>
      </xdr:nvCxnSpPr>
      <xdr:spPr>
        <a:xfrm flipV="1">
          <a:off x="4634865" y="17337405"/>
          <a:ext cx="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95250</xdr:rowOff>
    </xdr:from>
    <xdr:ext cx="405130" cy="259080"/>
    <xdr:sp macro="" textlink="">
      <xdr:nvSpPr>
        <xdr:cNvPr id="400" name="【港湾・漁港】&#10;有形固定資産減価償却率最小値テキスト"/>
        <xdr:cNvSpPr txBox="1"/>
      </xdr:nvSpPr>
      <xdr:spPr>
        <a:xfrm>
          <a:off x="4673600" y="1844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91440</xdr:rowOff>
    </xdr:from>
    <xdr:to>
      <xdr:col>24</xdr:col>
      <xdr:colOff>152400</xdr:colOff>
      <xdr:row>107</xdr:row>
      <xdr:rowOff>91440</xdr:rowOff>
    </xdr:to>
    <xdr:cxnSp macro="">
      <xdr:nvCxnSpPr>
        <xdr:cNvPr id="401" name="直線コネクタ 400"/>
        <xdr:cNvCxnSpPr/>
      </xdr:nvCxnSpPr>
      <xdr:spPr>
        <a:xfrm>
          <a:off x="4546600" y="184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139065</xdr:rowOff>
    </xdr:from>
    <xdr:ext cx="405130" cy="259080"/>
    <xdr:sp macro="" textlink="">
      <xdr:nvSpPr>
        <xdr:cNvPr id="402" name="【港湾・漁港】&#10;有形固定資産減価償却率最大値テキスト"/>
        <xdr:cNvSpPr txBox="1"/>
      </xdr:nvSpPr>
      <xdr:spPr>
        <a:xfrm>
          <a:off x="4673600" y="17112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20955</xdr:rowOff>
    </xdr:from>
    <xdr:to>
      <xdr:col>24</xdr:col>
      <xdr:colOff>152400</xdr:colOff>
      <xdr:row>101</xdr:row>
      <xdr:rowOff>20955</xdr:rowOff>
    </xdr:to>
    <xdr:cxnSp macro="">
      <xdr:nvCxnSpPr>
        <xdr:cNvPr id="403" name="直線コネクタ 402"/>
        <xdr:cNvCxnSpPr/>
      </xdr:nvCxnSpPr>
      <xdr:spPr>
        <a:xfrm>
          <a:off x="4546600" y="1733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126365</xdr:rowOff>
    </xdr:from>
    <xdr:ext cx="405130" cy="259080"/>
    <xdr:sp macro="" textlink="">
      <xdr:nvSpPr>
        <xdr:cNvPr id="404" name="【港湾・漁港】&#10;有形固定資産減価償却率平均値テキスト"/>
        <xdr:cNvSpPr txBox="1"/>
      </xdr:nvSpPr>
      <xdr:spPr>
        <a:xfrm>
          <a:off x="4673600" y="18128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106</xdr:row>
      <xdr:rowOff>103505</xdr:rowOff>
    </xdr:from>
    <xdr:to>
      <xdr:col>24</xdr:col>
      <xdr:colOff>114300</xdr:colOff>
      <xdr:row>107</xdr:row>
      <xdr:rowOff>33655</xdr:rowOff>
    </xdr:to>
    <xdr:sp macro="" textlink="">
      <xdr:nvSpPr>
        <xdr:cNvPr id="405" name="フローチャート: 判断 404"/>
        <xdr:cNvSpPr/>
      </xdr:nvSpPr>
      <xdr:spPr>
        <a:xfrm>
          <a:off x="4584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84455</xdr:rowOff>
    </xdr:from>
    <xdr:to>
      <xdr:col>20</xdr:col>
      <xdr:colOff>38100</xdr:colOff>
      <xdr:row>107</xdr:row>
      <xdr:rowOff>14605</xdr:rowOff>
    </xdr:to>
    <xdr:sp macro="" textlink="">
      <xdr:nvSpPr>
        <xdr:cNvPr id="406" name="フローチャート: 判断 405"/>
        <xdr:cNvSpPr/>
      </xdr:nvSpPr>
      <xdr:spPr>
        <a:xfrm>
          <a:off x="3746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07" name="フローチャート: 判断 406"/>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133985</xdr:rowOff>
    </xdr:from>
    <xdr:to>
      <xdr:col>10</xdr:col>
      <xdr:colOff>165100</xdr:colOff>
      <xdr:row>107</xdr:row>
      <xdr:rowOff>64135</xdr:rowOff>
    </xdr:to>
    <xdr:sp macro="" textlink="">
      <xdr:nvSpPr>
        <xdr:cNvPr id="408" name="フローチャート: 判断 407"/>
        <xdr:cNvSpPr/>
      </xdr:nvSpPr>
      <xdr:spPr>
        <a:xfrm>
          <a:off x="1968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133985</xdr:rowOff>
    </xdr:from>
    <xdr:to>
      <xdr:col>6</xdr:col>
      <xdr:colOff>38100</xdr:colOff>
      <xdr:row>107</xdr:row>
      <xdr:rowOff>64135</xdr:rowOff>
    </xdr:to>
    <xdr:sp macro="" textlink="">
      <xdr:nvSpPr>
        <xdr:cNvPr id="409" name="フローチャート: 判断 408"/>
        <xdr:cNvSpPr/>
      </xdr:nvSpPr>
      <xdr:spPr>
        <a:xfrm>
          <a:off x="1079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149225</xdr:rowOff>
    </xdr:from>
    <xdr:to>
      <xdr:col>24</xdr:col>
      <xdr:colOff>114300</xdr:colOff>
      <xdr:row>107</xdr:row>
      <xdr:rowOff>79375</xdr:rowOff>
    </xdr:to>
    <xdr:sp macro="" textlink="">
      <xdr:nvSpPr>
        <xdr:cNvPr id="415" name="楕円 414"/>
        <xdr:cNvSpPr/>
      </xdr:nvSpPr>
      <xdr:spPr>
        <a:xfrm>
          <a:off x="4584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81915</xdr:rowOff>
    </xdr:from>
    <xdr:ext cx="405130" cy="259080"/>
    <xdr:sp macro="" textlink="">
      <xdr:nvSpPr>
        <xdr:cNvPr id="416" name="【港湾・漁港】&#10;有形固定資産減価償却率該当値テキスト"/>
        <xdr:cNvSpPr txBox="1"/>
      </xdr:nvSpPr>
      <xdr:spPr>
        <a:xfrm>
          <a:off x="4673600" y="1825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10160</xdr:rowOff>
    </xdr:from>
    <xdr:to>
      <xdr:col>20</xdr:col>
      <xdr:colOff>38100</xdr:colOff>
      <xdr:row>107</xdr:row>
      <xdr:rowOff>111760</xdr:rowOff>
    </xdr:to>
    <xdr:sp macro="" textlink="">
      <xdr:nvSpPr>
        <xdr:cNvPr id="417" name="楕円 416"/>
        <xdr:cNvSpPr/>
      </xdr:nvSpPr>
      <xdr:spPr>
        <a:xfrm>
          <a:off x="3746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29210</xdr:rowOff>
    </xdr:from>
    <xdr:to>
      <xdr:col>24</xdr:col>
      <xdr:colOff>63500</xdr:colOff>
      <xdr:row>107</xdr:row>
      <xdr:rowOff>60960</xdr:rowOff>
    </xdr:to>
    <xdr:cxnSp macro="">
      <xdr:nvCxnSpPr>
        <xdr:cNvPr id="418" name="直線コネクタ 417"/>
        <xdr:cNvCxnSpPr/>
      </xdr:nvCxnSpPr>
      <xdr:spPr>
        <a:xfrm flipV="1">
          <a:off x="3797300" y="183743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143510</xdr:rowOff>
    </xdr:from>
    <xdr:to>
      <xdr:col>15</xdr:col>
      <xdr:colOff>101600</xdr:colOff>
      <xdr:row>107</xdr:row>
      <xdr:rowOff>73660</xdr:rowOff>
    </xdr:to>
    <xdr:sp macro="" textlink="">
      <xdr:nvSpPr>
        <xdr:cNvPr id="419" name="楕円 418"/>
        <xdr:cNvSpPr/>
      </xdr:nvSpPr>
      <xdr:spPr>
        <a:xfrm>
          <a:off x="2857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22860</xdr:rowOff>
    </xdr:from>
    <xdr:to>
      <xdr:col>19</xdr:col>
      <xdr:colOff>177800</xdr:colOff>
      <xdr:row>107</xdr:row>
      <xdr:rowOff>60960</xdr:rowOff>
    </xdr:to>
    <xdr:cxnSp macro="">
      <xdr:nvCxnSpPr>
        <xdr:cNvPr id="420" name="直線コネクタ 419"/>
        <xdr:cNvCxnSpPr/>
      </xdr:nvCxnSpPr>
      <xdr:spPr>
        <a:xfrm>
          <a:off x="2908300" y="183680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105410</xdr:rowOff>
    </xdr:from>
    <xdr:to>
      <xdr:col>10</xdr:col>
      <xdr:colOff>165100</xdr:colOff>
      <xdr:row>107</xdr:row>
      <xdr:rowOff>35560</xdr:rowOff>
    </xdr:to>
    <xdr:sp macro="" textlink="">
      <xdr:nvSpPr>
        <xdr:cNvPr id="421" name="楕円 420"/>
        <xdr:cNvSpPr/>
      </xdr:nvSpPr>
      <xdr:spPr>
        <a:xfrm>
          <a:off x="1968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156210</xdr:rowOff>
    </xdr:from>
    <xdr:to>
      <xdr:col>15</xdr:col>
      <xdr:colOff>50800</xdr:colOff>
      <xdr:row>107</xdr:row>
      <xdr:rowOff>22860</xdr:rowOff>
    </xdr:to>
    <xdr:cxnSp macro="">
      <xdr:nvCxnSpPr>
        <xdr:cNvPr id="422" name="直線コネクタ 421"/>
        <xdr:cNvCxnSpPr/>
      </xdr:nvCxnSpPr>
      <xdr:spPr>
        <a:xfrm>
          <a:off x="2019300" y="18329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69215</xdr:rowOff>
    </xdr:from>
    <xdr:to>
      <xdr:col>6</xdr:col>
      <xdr:colOff>38100</xdr:colOff>
      <xdr:row>106</xdr:row>
      <xdr:rowOff>170815</xdr:rowOff>
    </xdr:to>
    <xdr:sp macro="" textlink="">
      <xdr:nvSpPr>
        <xdr:cNvPr id="423" name="楕円 422"/>
        <xdr:cNvSpPr/>
      </xdr:nvSpPr>
      <xdr:spPr>
        <a:xfrm>
          <a:off x="1079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120650</xdr:rowOff>
    </xdr:from>
    <xdr:to>
      <xdr:col>10</xdr:col>
      <xdr:colOff>114300</xdr:colOff>
      <xdr:row>106</xdr:row>
      <xdr:rowOff>156210</xdr:rowOff>
    </xdr:to>
    <xdr:cxnSp macro="">
      <xdr:nvCxnSpPr>
        <xdr:cNvPr id="424" name="直線コネクタ 423"/>
        <xdr:cNvCxnSpPr/>
      </xdr:nvCxnSpPr>
      <xdr:spPr>
        <a:xfrm>
          <a:off x="1130300" y="182943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31115</xdr:rowOff>
    </xdr:from>
    <xdr:ext cx="405130" cy="254635"/>
    <xdr:sp macro="" textlink="">
      <xdr:nvSpPr>
        <xdr:cNvPr id="425" name="n_1aveValue【港湾・漁港】&#10;有形固定資産減価償却率"/>
        <xdr:cNvSpPr txBox="1"/>
      </xdr:nvSpPr>
      <xdr:spPr>
        <a:xfrm>
          <a:off x="3582035" y="180333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50165</xdr:rowOff>
    </xdr:from>
    <xdr:ext cx="400685" cy="259080"/>
    <xdr:sp macro="" textlink="">
      <xdr:nvSpPr>
        <xdr:cNvPr id="426" name="n_2aveValue【港湾・漁港】&#10;有形固定資産減価償却率"/>
        <xdr:cNvSpPr txBox="1"/>
      </xdr:nvSpPr>
      <xdr:spPr>
        <a:xfrm>
          <a:off x="2705735" y="180524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107</xdr:row>
      <xdr:rowOff>55245</xdr:rowOff>
    </xdr:from>
    <xdr:ext cx="400685" cy="254635"/>
    <xdr:sp macro="" textlink="">
      <xdr:nvSpPr>
        <xdr:cNvPr id="427" name="n_3aveValue【港湾・漁港】&#10;有形固定資産減価償却率"/>
        <xdr:cNvSpPr txBox="1"/>
      </xdr:nvSpPr>
      <xdr:spPr>
        <a:xfrm>
          <a:off x="1816735" y="184003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107</xdr:row>
      <xdr:rowOff>55245</xdr:rowOff>
    </xdr:from>
    <xdr:ext cx="400685" cy="254635"/>
    <xdr:sp macro="" textlink="">
      <xdr:nvSpPr>
        <xdr:cNvPr id="428" name="n_4aveValue【港湾・漁港】&#10;有形固定資産減価償却率"/>
        <xdr:cNvSpPr txBox="1"/>
      </xdr:nvSpPr>
      <xdr:spPr>
        <a:xfrm>
          <a:off x="927735" y="184003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102870</xdr:rowOff>
    </xdr:from>
    <xdr:ext cx="405130" cy="259080"/>
    <xdr:sp macro="" textlink="">
      <xdr:nvSpPr>
        <xdr:cNvPr id="429" name="n_1mainValue【港湾・漁港】&#10;有形固定資産減価償却率"/>
        <xdr:cNvSpPr txBox="1"/>
      </xdr:nvSpPr>
      <xdr:spPr>
        <a:xfrm>
          <a:off x="3582035" y="1844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64770</xdr:rowOff>
    </xdr:from>
    <xdr:ext cx="400685" cy="254635"/>
    <xdr:sp macro="" textlink="">
      <xdr:nvSpPr>
        <xdr:cNvPr id="430" name="n_2mainValue【港湾・漁港】&#10;有形固定資産減価償却率"/>
        <xdr:cNvSpPr txBox="1"/>
      </xdr:nvSpPr>
      <xdr:spPr>
        <a:xfrm>
          <a:off x="2705735" y="184099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52070</xdr:rowOff>
    </xdr:from>
    <xdr:ext cx="400685" cy="254635"/>
    <xdr:sp macro="" textlink="">
      <xdr:nvSpPr>
        <xdr:cNvPr id="431" name="n_3mainValue【港湾・漁港】&#10;有形固定資産減価償却率"/>
        <xdr:cNvSpPr txBox="1"/>
      </xdr:nvSpPr>
      <xdr:spPr>
        <a:xfrm>
          <a:off x="1816735" y="180543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15875</xdr:rowOff>
    </xdr:from>
    <xdr:ext cx="400685" cy="259080"/>
    <xdr:sp macro="" textlink="">
      <xdr:nvSpPr>
        <xdr:cNvPr id="432" name="n_4mainValue【港湾・漁港】&#10;有形固定資産減価償却率"/>
        <xdr:cNvSpPr txBox="1"/>
      </xdr:nvSpPr>
      <xdr:spPr>
        <a:xfrm>
          <a:off x="927735" y="18018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1" name="テキスト ボックス 440"/>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3" name="直線コネクタ 442"/>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4475" cy="254635"/>
    <xdr:sp macro="" textlink="">
      <xdr:nvSpPr>
        <xdr:cNvPr id="444" name="テキスト ボックス 443"/>
        <xdr:cNvSpPr txBox="1"/>
      </xdr:nvSpPr>
      <xdr:spPr>
        <a:xfrm>
          <a:off x="6355080" y="1858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5" name="直線コネクタ 444"/>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106</xdr:row>
      <xdr:rowOff>80645</xdr:rowOff>
    </xdr:from>
    <xdr:ext cx="531495" cy="259080"/>
    <xdr:sp macro="" textlink="">
      <xdr:nvSpPr>
        <xdr:cNvPr id="446" name="テキスト ボックス 445"/>
        <xdr:cNvSpPr txBox="1"/>
      </xdr:nvSpPr>
      <xdr:spPr>
        <a:xfrm>
          <a:off x="6072505" y="1825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7" name="直線コネクタ 446"/>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104</xdr:row>
      <xdr:rowOff>97790</xdr:rowOff>
    </xdr:from>
    <xdr:ext cx="531495" cy="254635"/>
    <xdr:sp macro="" textlink="">
      <xdr:nvSpPr>
        <xdr:cNvPr id="448" name="テキスト ボックス 447"/>
        <xdr:cNvSpPr txBox="1"/>
      </xdr:nvSpPr>
      <xdr:spPr>
        <a:xfrm>
          <a:off x="6072505" y="1792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9" name="直線コネクタ 448"/>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102</xdr:row>
      <xdr:rowOff>113665</xdr:rowOff>
    </xdr:from>
    <xdr:ext cx="531495" cy="258445"/>
    <xdr:sp macro="" textlink="">
      <xdr:nvSpPr>
        <xdr:cNvPr id="450" name="テキスト ボックス 449"/>
        <xdr:cNvSpPr txBox="1"/>
      </xdr:nvSpPr>
      <xdr:spPr>
        <a:xfrm>
          <a:off x="6072505" y="1760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1" name="直線コネクタ 450"/>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1185" cy="259080"/>
    <xdr:sp macro="" textlink="">
      <xdr:nvSpPr>
        <xdr:cNvPr id="452" name="テキスト ボックス 451"/>
        <xdr:cNvSpPr txBox="1"/>
      </xdr:nvSpPr>
      <xdr:spPr>
        <a:xfrm>
          <a:off x="6008370" y="1727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3" name="直線コネクタ 452"/>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98</xdr:row>
      <xdr:rowOff>146050</xdr:rowOff>
    </xdr:from>
    <xdr:ext cx="591185" cy="254635"/>
    <xdr:sp macro="" textlink="">
      <xdr:nvSpPr>
        <xdr:cNvPr id="454" name="テキスト ボックス 453"/>
        <xdr:cNvSpPr txBox="1"/>
      </xdr:nvSpPr>
      <xdr:spPr>
        <a:xfrm>
          <a:off x="6008370" y="1694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1185" cy="259080"/>
    <xdr:sp macro="" textlink="">
      <xdr:nvSpPr>
        <xdr:cNvPr id="456" name="テキスト ボックス 455"/>
        <xdr:cNvSpPr txBox="1"/>
      </xdr:nvSpPr>
      <xdr:spPr>
        <a:xfrm>
          <a:off x="6008370" y="1662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30480</xdr:rowOff>
    </xdr:to>
    <xdr:cxnSp macro="">
      <xdr:nvCxnSpPr>
        <xdr:cNvPr id="458" name="直線コネクタ 457"/>
        <xdr:cNvCxnSpPr/>
      </xdr:nvCxnSpPr>
      <xdr:spPr>
        <a:xfrm flipV="1">
          <a:off x="10476865" y="1727835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34290</xdr:rowOff>
    </xdr:from>
    <xdr:ext cx="378460" cy="259080"/>
    <xdr:sp macro="" textlink="">
      <xdr:nvSpPr>
        <xdr:cNvPr id="459" name="【港湾・漁港】&#10;一人当たり有形固定資産（償却資産）額最小値テキスト"/>
        <xdr:cNvSpPr txBox="1"/>
      </xdr:nvSpPr>
      <xdr:spPr>
        <a:xfrm>
          <a:off x="10515600" y="18722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30480</xdr:rowOff>
    </xdr:from>
    <xdr:to>
      <xdr:col>55</xdr:col>
      <xdr:colOff>88900</xdr:colOff>
      <xdr:row>109</xdr:row>
      <xdr:rowOff>30480</xdr:rowOff>
    </xdr:to>
    <xdr:cxnSp macro="">
      <xdr:nvCxnSpPr>
        <xdr:cNvPr id="460" name="直線コネクタ 459"/>
        <xdr:cNvCxnSpPr/>
      </xdr:nvCxnSpPr>
      <xdr:spPr>
        <a:xfrm>
          <a:off x="10388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80010</xdr:rowOff>
    </xdr:from>
    <xdr:ext cx="598805" cy="259080"/>
    <xdr:sp macro="" textlink="">
      <xdr:nvSpPr>
        <xdr:cNvPr id="461" name="【港湾・漁港】&#10;一人当たり有形固定資産（償却資産）額最大値テキスト"/>
        <xdr:cNvSpPr txBox="1"/>
      </xdr:nvSpPr>
      <xdr:spPr>
        <a:xfrm>
          <a:off x="10515600" y="1705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132,769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62" name="直線コネクタ 461"/>
        <xdr:cNvCxnSpPr/>
      </xdr:nvCxnSpPr>
      <xdr:spPr>
        <a:xfrm>
          <a:off x="10388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38100</xdr:rowOff>
    </xdr:from>
    <xdr:ext cx="534670" cy="259080"/>
    <xdr:sp macro="" textlink="">
      <xdr:nvSpPr>
        <xdr:cNvPr id="463" name="【港湾・漁港】&#10;一人当たり有形固定資産（償却資産）額平均値テキスト"/>
        <xdr:cNvSpPr txBox="1"/>
      </xdr:nvSpPr>
      <xdr:spPr>
        <a:xfrm>
          <a:off x="10515600" y="1804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15240</xdr:rowOff>
    </xdr:from>
    <xdr:to>
      <xdr:col>55</xdr:col>
      <xdr:colOff>50800</xdr:colOff>
      <xdr:row>106</xdr:row>
      <xdr:rowOff>116840</xdr:rowOff>
    </xdr:to>
    <xdr:sp macro="" textlink="">
      <xdr:nvSpPr>
        <xdr:cNvPr id="464" name="フローチャート: 判断 463"/>
        <xdr:cNvSpPr/>
      </xdr:nvSpPr>
      <xdr:spPr>
        <a:xfrm>
          <a:off x="10426700" y="1818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23495</xdr:rowOff>
    </xdr:from>
    <xdr:to>
      <xdr:col>50</xdr:col>
      <xdr:colOff>165100</xdr:colOff>
      <xdr:row>106</xdr:row>
      <xdr:rowOff>125095</xdr:rowOff>
    </xdr:to>
    <xdr:sp macro="" textlink="">
      <xdr:nvSpPr>
        <xdr:cNvPr id="465" name="フローチャート: 判断 464"/>
        <xdr:cNvSpPr/>
      </xdr:nvSpPr>
      <xdr:spPr>
        <a:xfrm>
          <a:off x="958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48260</xdr:rowOff>
    </xdr:from>
    <xdr:to>
      <xdr:col>46</xdr:col>
      <xdr:colOff>38100</xdr:colOff>
      <xdr:row>106</xdr:row>
      <xdr:rowOff>149860</xdr:rowOff>
    </xdr:to>
    <xdr:sp macro="" textlink="">
      <xdr:nvSpPr>
        <xdr:cNvPr id="466" name="フローチャート: 判断 465"/>
        <xdr:cNvSpPr/>
      </xdr:nvSpPr>
      <xdr:spPr>
        <a:xfrm>
          <a:off x="8699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73660</xdr:rowOff>
    </xdr:from>
    <xdr:to>
      <xdr:col>41</xdr:col>
      <xdr:colOff>101600</xdr:colOff>
      <xdr:row>107</xdr:row>
      <xdr:rowOff>3810</xdr:rowOff>
    </xdr:to>
    <xdr:sp macro="" textlink="">
      <xdr:nvSpPr>
        <xdr:cNvPr id="467" name="フローチャート: 判断 466"/>
        <xdr:cNvSpPr/>
      </xdr:nvSpPr>
      <xdr:spPr>
        <a:xfrm>
          <a:off x="7810500" y="1824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84455</xdr:rowOff>
    </xdr:from>
    <xdr:to>
      <xdr:col>36</xdr:col>
      <xdr:colOff>165100</xdr:colOff>
      <xdr:row>107</xdr:row>
      <xdr:rowOff>14605</xdr:rowOff>
    </xdr:to>
    <xdr:sp macro="" textlink="">
      <xdr:nvSpPr>
        <xdr:cNvPr id="468" name="フローチャート: 判断 467"/>
        <xdr:cNvSpPr/>
      </xdr:nvSpPr>
      <xdr:spPr>
        <a:xfrm>
          <a:off x="6921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151130</xdr:rowOff>
    </xdr:from>
    <xdr:to>
      <xdr:col>55</xdr:col>
      <xdr:colOff>50800</xdr:colOff>
      <xdr:row>109</xdr:row>
      <xdr:rowOff>81280</xdr:rowOff>
    </xdr:to>
    <xdr:sp macro="" textlink="">
      <xdr:nvSpPr>
        <xdr:cNvPr id="474" name="楕円 473"/>
        <xdr:cNvSpPr/>
      </xdr:nvSpPr>
      <xdr:spPr>
        <a:xfrm>
          <a:off x="10426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66040</xdr:rowOff>
    </xdr:from>
    <xdr:ext cx="378460" cy="254635"/>
    <xdr:sp macro="" textlink="">
      <xdr:nvSpPr>
        <xdr:cNvPr id="475" name="【港湾・漁港】&#10;一人当たり有形固定資産（償却資産）額該当値テキスト"/>
        <xdr:cNvSpPr txBox="1"/>
      </xdr:nvSpPr>
      <xdr:spPr>
        <a:xfrm>
          <a:off x="10515600" y="1858264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150495</xdr:rowOff>
    </xdr:from>
    <xdr:to>
      <xdr:col>50</xdr:col>
      <xdr:colOff>165100</xdr:colOff>
      <xdr:row>109</xdr:row>
      <xdr:rowOff>80645</xdr:rowOff>
    </xdr:to>
    <xdr:sp macro="" textlink="">
      <xdr:nvSpPr>
        <xdr:cNvPr id="476" name="楕円 475"/>
        <xdr:cNvSpPr/>
      </xdr:nvSpPr>
      <xdr:spPr>
        <a:xfrm>
          <a:off x="9588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29845</xdr:rowOff>
    </xdr:from>
    <xdr:to>
      <xdr:col>55</xdr:col>
      <xdr:colOff>0</xdr:colOff>
      <xdr:row>109</xdr:row>
      <xdr:rowOff>30480</xdr:rowOff>
    </xdr:to>
    <xdr:cxnSp macro="">
      <xdr:nvCxnSpPr>
        <xdr:cNvPr id="477" name="直線コネクタ 476"/>
        <xdr:cNvCxnSpPr/>
      </xdr:nvCxnSpPr>
      <xdr:spPr>
        <a:xfrm>
          <a:off x="9639300" y="187178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150495</xdr:rowOff>
    </xdr:from>
    <xdr:to>
      <xdr:col>46</xdr:col>
      <xdr:colOff>38100</xdr:colOff>
      <xdr:row>109</xdr:row>
      <xdr:rowOff>80645</xdr:rowOff>
    </xdr:to>
    <xdr:sp macro="" textlink="">
      <xdr:nvSpPr>
        <xdr:cNvPr id="478" name="楕円 477"/>
        <xdr:cNvSpPr/>
      </xdr:nvSpPr>
      <xdr:spPr>
        <a:xfrm>
          <a:off x="8699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29845</xdr:rowOff>
    </xdr:from>
    <xdr:to>
      <xdr:col>50</xdr:col>
      <xdr:colOff>114300</xdr:colOff>
      <xdr:row>109</xdr:row>
      <xdr:rowOff>29845</xdr:rowOff>
    </xdr:to>
    <xdr:cxnSp macro="">
      <xdr:nvCxnSpPr>
        <xdr:cNvPr id="479" name="直線コネクタ 478"/>
        <xdr:cNvCxnSpPr/>
      </xdr:nvCxnSpPr>
      <xdr:spPr>
        <a:xfrm>
          <a:off x="8750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150495</xdr:rowOff>
    </xdr:from>
    <xdr:to>
      <xdr:col>41</xdr:col>
      <xdr:colOff>101600</xdr:colOff>
      <xdr:row>109</xdr:row>
      <xdr:rowOff>80645</xdr:rowOff>
    </xdr:to>
    <xdr:sp macro="" textlink="">
      <xdr:nvSpPr>
        <xdr:cNvPr id="480" name="楕円 479"/>
        <xdr:cNvSpPr/>
      </xdr:nvSpPr>
      <xdr:spPr>
        <a:xfrm>
          <a:off x="7810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29845</xdr:rowOff>
    </xdr:from>
    <xdr:to>
      <xdr:col>45</xdr:col>
      <xdr:colOff>177800</xdr:colOff>
      <xdr:row>109</xdr:row>
      <xdr:rowOff>29845</xdr:rowOff>
    </xdr:to>
    <xdr:cxnSp macro="">
      <xdr:nvCxnSpPr>
        <xdr:cNvPr id="481" name="直線コネクタ 480"/>
        <xdr:cNvCxnSpPr/>
      </xdr:nvCxnSpPr>
      <xdr:spPr>
        <a:xfrm>
          <a:off x="7861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150495</xdr:rowOff>
    </xdr:from>
    <xdr:to>
      <xdr:col>36</xdr:col>
      <xdr:colOff>165100</xdr:colOff>
      <xdr:row>109</xdr:row>
      <xdr:rowOff>80645</xdr:rowOff>
    </xdr:to>
    <xdr:sp macro="" textlink="">
      <xdr:nvSpPr>
        <xdr:cNvPr id="482" name="楕円 481"/>
        <xdr:cNvSpPr/>
      </xdr:nvSpPr>
      <xdr:spPr>
        <a:xfrm>
          <a:off x="6921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29845</xdr:rowOff>
    </xdr:from>
    <xdr:to>
      <xdr:col>41</xdr:col>
      <xdr:colOff>50800</xdr:colOff>
      <xdr:row>109</xdr:row>
      <xdr:rowOff>29845</xdr:rowOff>
    </xdr:to>
    <xdr:cxnSp macro="">
      <xdr:nvCxnSpPr>
        <xdr:cNvPr id="483" name="直線コネクタ 482"/>
        <xdr:cNvCxnSpPr/>
      </xdr:nvCxnSpPr>
      <xdr:spPr>
        <a:xfrm>
          <a:off x="6972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104</xdr:row>
      <xdr:rowOff>141605</xdr:rowOff>
    </xdr:from>
    <xdr:ext cx="534670" cy="259080"/>
    <xdr:sp macro="" textlink="">
      <xdr:nvSpPr>
        <xdr:cNvPr id="484" name="n_1aveValue【港湾・漁港】&#10;一人当たり有形固定資産（償却資産）額"/>
        <xdr:cNvSpPr txBox="1"/>
      </xdr:nvSpPr>
      <xdr:spPr>
        <a:xfrm>
          <a:off x="9359265" y="1797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104</xdr:row>
      <xdr:rowOff>166370</xdr:rowOff>
    </xdr:from>
    <xdr:ext cx="530225" cy="254635"/>
    <xdr:sp macro="" textlink="">
      <xdr:nvSpPr>
        <xdr:cNvPr id="485" name="n_2aveValue【港湾・漁港】&#10;一人当たり有形固定資産（償却資産）額"/>
        <xdr:cNvSpPr txBox="1"/>
      </xdr:nvSpPr>
      <xdr:spPr>
        <a:xfrm>
          <a:off x="8482965" y="17997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105</xdr:row>
      <xdr:rowOff>20320</xdr:rowOff>
    </xdr:from>
    <xdr:ext cx="530225" cy="254635"/>
    <xdr:sp macro="" textlink="">
      <xdr:nvSpPr>
        <xdr:cNvPr id="486" name="n_3aveValue【港湾・漁港】&#10;一人当たり有形固定資産（償却資産）額"/>
        <xdr:cNvSpPr txBox="1"/>
      </xdr:nvSpPr>
      <xdr:spPr>
        <a:xfrm>
          <a:off x="7593965" y="18022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105</xdr:row>
      <xdr:rowOff>31115</xdr:rowOff>
    </xdr:from>
    <xdr:ext cx="530225" cy="254635"/>
    <xdr:sp macro="" textlink="">
      <xdr:nvSpPr>
        <xdr:cNvPr id="487" name="n_4aveValue【港湾・漁港】&#10;一人当たり有形固定資産（償却資産）額"/>
        <xdr:cNvSpPr txBox="1"/>
      </xdr:nvSpPr>
      <xdr:spPr>
        <a:xfrm>
          <a:off x="6704965" y="18033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102870</xdr:colOff>
      <xdr:row>109</xdr:row>
      <xdr:rowOff>71755</xdr:rowOff>
    </xdr:from>
    <xdr:ext cx="374015" cy="259080"/>
    <xdr:sp macro="" textlink="">
      <xdr:nvSpPr>
        <xdr:cNvPr id="488" name="n_1mainValue【港湾・漁港】&#10;一人当たり有形固定資産（償却資産）額"/>
        <xdr:cNvSpPr txBox="1"/>
      </xdr:nvSpPr>
      <xdr:spPr>
        <a:xfrm>
          <a:off x="9437370" y="1875980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179070</xdr:colOff>
      <xdr:row>109</xdr:row>
      <xdr:rowOff>71755</xdr:rowOff>
    </xdr:from>
    <xdr:ext cx="378460" cy="259080"/>
    <xdr:sp macro="" textlink="">
      <xdr:nvSpPr>
        <xdr:cNvPr id="489" name="n_2mainValue【港湾・漁港】&#10;一人当たり有形固定資産（償却資産）額"/>
        <xdr:cNvSpPr txBox="1"/>
      </xdr:nvSpPr>
      <xdr:spPr>
        <a:xfrm>
          <a:off x="8561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52070</xdr:colOff>
      <xdr:row>109</xdr:row>
      <xdr:rowOff>71755</xdr:rowOff>
    </xdr:from>
    <xdr:ext cx="378460" cy="259080"/>
    <xdr:sp macro="" textlink="">
      <xdr:nvSpPr>
        <xdr:cNvPr id="490" name="n_3mainValue【港湾・漁港】&#10;一人当たり有形固定資産（償却資産）額"/>
        <xdr:cNvSpPr txBox="1"/>
      </xdr:nvSpPr>
      <xdr:spPr>
        <a:xfrm>
          <a:off x="7672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115570</xdr:colOff>
      <xdr:row>109</xdr:row>
      <xdr:rowOff>71755</xdr:rowOff>
    </xdr:from>
    <xdr:ext cx="378460" cy="259080"/>
    <xdr:sp macro="" textlink="">
      <xdr:nvSpPr>
        <xdr:cNvPr id="491" name="n_4mainValue【港湾・漁港】&#10;一人当たり有形固定資産（償却資産）額"/>
        <xdr:cNvSpPr txBox="1"/>
      </xdr:nvSpPr>
      <xdr:spPr>
        <a:xfrm>
          <a:off x="6783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0" name="テキスト ボックス 499"/>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2" name="テキスト ボックス 501"/>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504" name="テキスト ボックス 503"/>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506" name="テキスト ボックス 505"/>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635"/>
    <xdr:sp macro="" textlink="">
      <xdr:nvSpPr>
        <xdr:cNvPr id="512" name="テキスト ボックス 511"/>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645" cy="259080"/>
    <xdr:sp macro="" textlink="">
      <xdr:nvSpPr>
        <xdr:cNvPr id="514" name="テキスト ボックス 513"/>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45720</xdr:rowOff>
    </xdr:from>
    <xdr:to>
      <xdr:col>85</xdr:col>
      <xdr:colOff>126365</xdr:colOff>
      <xdr:row>40</xdr:row>
      <xdr:rowOff>47625</xdr:rowOff>
    </xdr:to>
    <xdr:cxnSp macro="">
      <xdr:nvCxnSpPr>
        <xdr:cNvPr id="516" name="直線コネクタ 515"/>
        <xdr:cNvCxnSpPr/>
      </xdr:nvCxnSpPr>
      <xdr:spPr>
        <a:xfrm flipV="1">
          <a:off x="16318865" y="5875020"/>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52070</xdr:rowOff>
    </xdr:from>
    <xdr:ext cx="405130" cy="254635"/>
    <xdr:sp macro="" textlink="">
      <xdr:nvSpPr>
        <xdr:cNvPr id="517" name="【認定こども園・幼稚園・保育所】&#10;有形固定資産減価償却率最小値テキスト"/>
        <xdr:cNvSpPr txBox="1"/>
      </xdr:nvSpPr>
      <xdr:spPr>
        <a:xfrm>
          <a:off x="16357600" y="69100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47625</xdr:rowOff>
    </xdr:from>
    <xdr:to>
      <xdr:col>86</xdr:col>
      <xdr:colOff>25400</xdr:colOff>
      <xdr:row>40</xdr:row>
      <xdr:rowOff>47625</xdr:rowOff>
    </xdr:to>
    <xdr:cxnSp macro="">
      <xdr:nvCxnSpPr>
        <xdr:cNvPr id="518" name="直線コネクタ 517"/>
        <xdr:cNvCxnSpPr/>
      </xdr:nvCxnSpPr>
      <xdr:spPr>
        <a:xfrm>
          <a:off x="16230600" y="690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163830</xdr:rowOff>
    </xdr:from>
    <xdr:ext cx="405130" cy="259080"/>
    <xdr:sp macro="" textlink="">
      <xdr:nvSpPr>
        <xdr:cNvPr id="519" name="【認定こども園・幼稚園・保育所】&#10;有形固定資産減価償却率最大値テキスト"/>
        <xdr:cNvSpPr txBox="1"/>
      </xdr:nvSpPr>
      <xdr:spPr>
        <a:xfrm>
          <a:off x="16357600" y="5650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0" name="直線コネクタ 519"/>
        <xdr:cNvCxnSpPr/>
      </xdr:nvCxnSpPr>
      <xdr:spPr>
        <a:xfrm>
          <a:off x="16230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156210</xdr:rowOff>
    </xdr:from>
    <xdr:ext cx="405130" cy="254635"/>
    <xdr:sp macro="" textlink="">
      <xdr:nvSpPr>
        <xdr:cNvPr id="521" name="【認定こども園・幼稚園・保育所】&#10;有形固定資産減価償却率平均値テキスト"/>
        <xdr:cNvSpPr txBox="1"/>
      </xdr:nvSpPr>
      <xdr:spPr>
        <a:xfrm>
          <a:off x="16357600" y="61569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522" name="フローチャート: 判断 521"/>
        <xdr:cNvSpPr/>
      </xdr:nvSpPr>
      <xdr:spPr>
        <a:xfrm>
          <a:off x="162687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3" name="フローチャート: 判断 522"/>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524" name="フローチャート: 判断 5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25" name="フローチャート: 判断 524"/>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526" name="フローチャート: 判断 525"/>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532" name="楕円 531"/>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12700</xdr:rowOff>
    </xdr:from>
    <xdr:ext cx="405130" cy="259080"/>
    <xdr:sp macro="" textlink="">
      <xdr:nvSpPr>
        <xdr:cNvPr id="533" name="【認定こども園・幼稚園・保育所】&#10;有形固定資産減価償却率該当値テキスト"/>
        <xdr:cNvSpPr txBox="1"/>
      </xdr:nvSpPr>
      <xdr:spPr>
        <a:xfrm>
          <a:off x="16357600" y="584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534" name="楕円 533"/>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35</xdr:row>
      <xdr:rowOff>118110</xdr:rowOff>
    </xdr:to>
    <xdr:cxnSp macro="">
      <xdr:nvCxnSpPr>
        <xdr:cNvPr id="535" name="直線コネクタ 534"/>
        <xdr:cNvCxnSpPr/>
      </xdr:nvCxnSpPr>
      <xdr:spPr>
        <a:xfrm flipV="1">
          <a:off x="15481300" y="597789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55880</xdr:rowOff>
    </xdr:from>
    <xdr:to>
      <xdr:col>76</xdr:col>
      <xdr:colOff>165100</xdr:colOff>
      <xdr:row>37</xdr:row>
      <xdr:rowOff>157480</xdr:rowOff>
    </xdr:to>
    <xdr:sp macro="" textlink="">
      <xdr:nvSpPr>
        <xdr:cNvPr id="536" name="楕円 535"/>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37</xdr:row>
      <xdr:rowOff>106680</xdr:rowOff>
    </xdr:to>
    <xdr:cxnSp macro="">
      <xdr:nvCxnSpPr>
        <xdr:cNvPr id="537" name="直線コネクタ 536"/>
        <xdr:cNvCxnSpPr/>
      </xdr:nvCxnSpPr>
      <xdr:spPr>
        <a:xfrm flipV="1">
          <a:off x="14592300" y="611886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538" name="楕円 537"/>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39</xdr:row>
      <xdr:rowOff>158115</xdr:rowOff>
    </xdr:to>
    <xdr:cxnSp macro="">
      <xdr:nvCxnSpPr>
        <xdr:cNvPr id="539" name="直線コネクタ 538"/>
        <xdr:cNvCxnSpPr/>
      </xdr:nvCxnSpPr>
      <xdr:spPr>
        <a:xfrm flipV="1">
          <a:off x="13703300" y="645033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53975</xdr:rowOff>
    </xdr:from>
    <xdr:to>
      <xdr:col>67</xdr:col>
      <xdr:colOff>101600</xdr:colOff>
      <xdr:row>40</xdr:row>
      <xdr:rowOff>155575</xdr:rowOff>
    </xdr:to>
    <xdr:sp macro="" textlink="">
      <xdr:nvSpPr>
        <xdr:cNvPr id="540" name="楕円 539"/>
        <xdr:cNvSpPr/>
      </xdr:nvSpPr>
      <xdr:spPr>
        <a:xfrm>
          <a:off x="12763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158115</xdr:rowOff>
    </xdr:from>
    <xdr:to>
      <xdr:col>71</xdr:col>
      <xdr:colOff>177800</xdr:colOff>
      <xdr:row>40</xdr:row>
      <xdr:rowOff>104775</xdr:rowOff>
    </xdr:to>
    <xdr:cxnSp macro="">
      <xdr:nvCxnSpPr>
        <xdr:cNvPr id="541" name="直線コネクタ 540"/>
        <xdr:cNvCxnSpPr/>
      </xdr:nvCxnSpPr>
      <xdr:spPr>
        <a:xfrm flipV="1">
          <a:off x="12814300" y="684466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15240</xdr:rowOff>
    </xdr:from>
    <xdr:ext cx="405130" cy="259080"/>
    <xdr:sp macro="" textlink="">
      <xdr:nvSpPr>
        <xdr:cNvPr id="542" name="n_1aveValue【認定こども園・幼稚園・保育所】&#10;有形固定資産減価償却率"/>
        <xdr:cNvSpPr txBox="1"/>
      </xdr:nvSpPr>
      <xdr:spPr>
        <a:xfrm>
          <a:off x="15266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122555</xdr:rowOff>
    </xdr:from>
    <xdr:ext cx="400685" cy="254635"/>
    <xdr:sp macro="" textlink="">
      <xdr:nvSpPr>
        <xdr:cNvPr id="543" name="n_2aveValue【認定こども園・幼稚園・保育所】&#10;有形固定資産減価償却率"/>
        <xdr:cNvSpPr txBox="1"/>
      </xdr:nvSpPr>
      <xdr:spPr>
        <a:xfrm>
          <a:off x="14389735" y="61233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130175</xdr:rowOff>
    </xdr:from>
    <xdr:ext cx="400685" cy="259080"/>
    <xdr:sp macro="" textlink="">
      <xdr:nvSpPr>
        <xdr:cNvPr id="544" name="n_3aveValue【認定こども園・幼稚園・保育所】&#10;有形固定資産減価償却率"/>
        <xdr:cNvSpPr txBox="1"/>
      </xdr:nvSpPr>
      <xdr:spPr>
        <a:xfrm>
          <a:off x="13500735" y="6130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31115</xdr:rowOff>
    </xdr:from>
    <xdr:ext cx="400685" cy="254635"/>
    <xdr:sp macro="" textlink="">
      <xdr:nvSpPr>
        <xdr:cNvPr id="545" name="n_4aveValue【認定こども園・幼稚園・保育所】&#10;有形固定資産減価償却率"/>
        <xdr:cNvSpPr txBox="1"/>
      </xdr:nvSpPr>
      <xdr:spPr>
        <a:xfrm>
          <a:off x="12611735" y="60318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13970</xdr:rowOff>
    </xdr:from>
    <xdr:ext cx="405130" cy="259080"/>
    <xdr:sp macro="" textlink="">
      <xdr:nvSpPr>
        <xdr:cNvPr id="546" name="n_1mainValue【認定こども園・幼稚園・保育所】&#10;有形固定資産減価償却率"/>
        <xdr:cNvSpPr txBox="1"/>
      </xdr:nvSpPr>
      <xdr:spPr>
        <a:xfrm>
          <a:off x="15266035" y="584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148590</xdr:rowOff>
    </xdr:from>
    <xdr:ext cx="400685" cy="259080"/>
    <xdr:sp macro="" textlink="">
      <xdr:nvSpPr>
        <xdr:cNvPr id="547" name="n_2mainValue【認定こども園・幼稚園・保育所】&#10;有形固定資産減価償却率"/>
        <xdr:cNvSpPr txBox="1"/>
      </xdr:nvSpPr>
      <xdr:spPr>
        <a:xfrm>
          <a:off x="14389735" y="6492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29210</xdr:rowOff>
    </xdr:from>
    <xdr:ext cx="400685" cy="254635"/>
    <xdr:sp macro="" textlink="">
      <xdr:nvSpPr>
        <xdr:cNvPr id="548" name="n_3mainValue【認定こども園・幼稚園・保育所】&#10;有形固定資産減価償却率"/>
        <xdr:cNvSpPr txBox="1"/>
      </xdr:nvSpPr>
      <xdr:spPr>
        <a:xfrm>
          <a:off x="13500735" y="6887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146685</xdr:rowOff>
    </xdr:from>
    <xdr:ext cx="400685" cy="254635"/>
    <xdr:sp macro="" textlink="">
      <xdr:nvSpPr>
        <xdr:cNvPr id="549" name="n_4mainValue【認定こども園・幼稚園・保育所】&#10;有形固定資産減価償却率"/>
        <xdr:cNvSpPr txBox="1"/>
      </xdr:nvSpPr>
      <xdr:spPr>
        <a:xfrm>
          <a:off x="12611735" y="70046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58" name="テキスト ボックス 55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0" name="直線コネクタ 55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2915" cy="254635"/>
    <xdr:sp macro="" textlink="">
      <xdr:nvSpPr>
        <xdr:cNvPr id="561" name="テキスト ボックス 560"/>
        <xdr:cNvSpPr txBox="1"/>
      </xdr:nvSpPr>
      <xdr:spPr>
        <a:xfrm>
          <a:off x="17820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2" name="直線コネクタ 56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2915" cy="259080"/>
    <xdr:sp macro="" textlink="">
      <xdr:nvSpPr>
        <xdr:cNvPr id="563" name="テキスト ボックス 562"/>
        <xdr:cNvSpPr txBox="1"/>
      </xdr:nvSpPr>
      <xdr:spPr>
        <a:xfrm>
          <a:off x="17820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4" name="直線コネクタ 56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2915" cy="254635"/>
    <xdr:sp macro="" textlink="">
      <xdr:nvSpPr>
        <xdr:cNvPr id="565" name="テキスト ボックス 564"/>
        <xdr:cNvSpPr txBox="1"/>
      </xdr:nvSpPr>
      <xdr:spPr>
        <a:xfrm>
          <a:off x="17820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6" name="直線コネクタ 56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2915" cy="258445"/>
    <xdr:sp macro="" textlink="">
      <xdr:nvSpPr>
        <xdr:cNvPr id="567" name="テキスト ボックス 566"/>
        <xdr:cNvSpPr txBox="1"/>
      </xdr:nvSpPr>
      <xdr:spPr>
        <a:xfrm>
          <a:off x="17820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8" name="直線コネクタ 56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2915" cy="259080"/>
    <xdr:sp macro="" textlink="">
      <xdr:nvSpPr>
        <xdr:cNvPr id="569" name="テキスト ボックス 568"/>
        <xdr:cNvSpPr txBox="1"/>
      </xdr:nvSpPr>
      <xdr:spPr>
        <a:xfrm>
          <a:off x="17820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0" name="直線コネクタ 56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2915" cy="254635"/>
    <xdr:sp macro="" textlink="">
      <xdr:nvSpPr>
        <xdr:cNvPr id="571" name="テキスト ボックス 570"/>
        <xdr:cNvSpPr txBox="1"/>
      </xdr:nvSpPr>
      <xdr:spPr>
        <a:xfrm>
          <a:off x="17820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573" name="テキスト ボックス 572"/>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153035</xdr:rowOff>
    </xdr:from>
    <xdr:to>
      <xdr:col>116</xdr:col>
      <xdr:colOff>62865</xdr:colOff>
      <xdr:row>41</xdr:row>
      <xdr:rowOff>159385</xdr:rowOff>
    </xdr:to>
    <xdr:cxnSp macro="">
      <xdr:nvCxnSpPr>
        <xdr:cNvPr id="575" name="直線コネクタ 574"/>
        <xdr:cNvCxnSpPr/>
      </xdr:nvCxnSpPr>
      <xdr:spPr>
        <a:xfrm flipV="1">
          <a:off x="22160865" y="5810885"/>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163195</xdr:rowOff>
    </xdr:from>
    <xdr:ext cx="469900" cy="259080"/>
    <xdr:sp macro="" textlink="">
      <xdr:nvSpPr>
        <xdr:cNvPr id="576" name="【認定こども園・幼稚園・保育所】&#10;一人当たり面積最小値テキスト"/>
        <xdr:cNvSpPr txBox="1"/>
      </xdr:nvSpPr>
      <xdr:spPr>
        <a:xfrm>
          <a:off x="22199600" y="719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159385</xdr:rowOff>
    </xdr:from>
    <xdr:to>
      <xdr:col>116</xdr:col>
      <xdr:colOff>152400</xdr:colOff>
      <xdr:row>41</xdr:row>
      <xdr:rowOff>159385</xdr:rowOff>
    </xdr:to>
    <xdr:cxnSp macro="">
      <xdr:nvCxnSpPr>
        <xdr:cNvPr id="577" name="直線コネクタ 576"/>
        <xdr:cNvCxnSpPr/>
      </xdr:nvCxnSpPr>
      <xdr:spPr>
        <a:xfrm>
          <a:off x="22072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99695</xdr:rowOff>
    </xdr:from>
    <xdr:ext cx="469900" cy="254635"/>
    <xdr:sp macro="" textlink="">
      <xdr:nvSpPr>
        <xdr:cNvPr id="578" name="【認定こども園・幼稚園・保育所】&#10;一人当たり面積最大値テキスト"/>
        <xdr:cNvSpPr txBox="1"/>
      </xdr:nvSpPr>
      <xdr:spPr>
        <a:xfrm>
          <a:off x="22199600" y="55860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153035</xdr:rowOff>
    </xdr:from>
    <xdr:to>
      <xdr:col>116</xdr:col>
      <xdr:colOff>152400</xdr:colOff>
      <xdr:row>33</xdr:row>
      <xdr:rowOff>153035</xdr:rowOff>
    </xdr:to>
    <xdr:cxnSp macro="">
      <xdr:nvCxnSpPr>
        <xdr:cNvPr id="579" name="直線コネクタ 578"/>
        <xdr:cNvCxnSpPr/>
      </xdr:nvCxnSpPr>
      <xdr:spPr>
        <a:xfrm>
          <a:off x="22072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xdr:rowOff>
    </xdr:from>
    <xdr:ext cx="469900" cy="259080"/>
    <xdr:sp macro="" textlink="">
      <xdr:nvSpPr>
        <xdr:cNvPr id="580" name="【認定こども園・幼稚園・保育所】&#10;一人当たり面積平均値テキスト"/>
        <xdr:cNvSpPr txBox="1"/>
      </xdr:nvSpPr>
      <xdr:spPr>
        <a:xfrm>
          <a:off x="221996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581" name="フローチャート: 判断 580"/>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118745</xdr:rowOff>
    </xdr:to>
    <xdr:sp macro="" textlink="">
      <xdr:nvSpPr>
        <xdr:cNvPr id="582" name="フローチャート: 判断 581"/>
        <xdr:cNvSpPr/>
      </xdr:nvSpPr>
      <xdr:spPr>
        <a:xfrm>
          <a:off x="21272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3" name="フローチャート: 判断 5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7620</xdr:rowOff>
    </xdr:from>
    <xdr:to>
      <xdr:col>102</xdr:col>
      <xdr:colOff>165100</xdr:colOff>
      <xdr:row>39</xdr:row>
      <xdr:rowOff>109220</xdr:rowOff>
    </xdr:to>
    <xdr:sp macro="" textlink="">
      <xdr:nvSpPr>
        <xdr:cNvPr id="584" name="フローチャート: 判断 583"/>
        <xdr:cNvSpPr/>
      </xdr:nvSpPr>
      <xdr:spPr>
        <a:xfrm>
          <a:off x="19494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141605</xdr:rowOff>
    </xdr:from>
    <xdr:to>
      <xdr:col>98</xdr:col>
      <xdr:colOff>38100</xdr:colOff>
      <xdr:row>38</xdr:row>
      <xdr:rowOff>71755</xdr:rowOff>
    </xdr:to>
    <xdr:sp macro="" textlink="">
      <xdr:nvSpPr>
        <xdr:cNvPr id="585" name="フローチャート: 判断 584"/>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91" name="楕円 590"/>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129540</xdr:rowOff>
    </xdr:from>
    <xdr:ext cx="469900" cy="259080"/>
    <xdr:sp macro="" textlink="">
      <xdr:nvSpPr>
        <xdr:cNvPr id="592" name="【認定こども園・幼稚園・保育所】&#10;一人当たり面積該当値テキスト"/>
        <xdr:cNvSpPr txBox="1"/>
      </xdr:nvSpPr>
      <xdr:spPr>
        <a:xfrm>
          <a:off x="2219960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93" name="楕円 592"/>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76200</xdr:rowOff>
    </xdr:to>
    <xdr:cxnSp macro="">
      <xdr:nvCxnSpPr>
        <xdr:cNvPr id="594" name="直線コネクタ 593"/>
        <xdr:cNvCxnSpPr/>
      </xdr:nvCxnSpPr>
      <xdr:spPr>
        <a:xfrm flipV="1">
          <a:off x="21323300" y="6888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52070</xdr:rowOff>
    </xdr:from>
    <xdr:to>
      <xdr:col>107</xdr:col>
      <xdr:colOff>101600</xdr:colOff>
      <xdr:row>40</xdr:row>
      <xdr:rowOff>153035</xdr:rowOff>
    </xdr:to>
    <xdr:sp macro="" textlink="">
      <xdr:nvSpPr>
        <xdr:cNvPr id="595" name="楕円 594"/>
        <xdr:cNvSpPr/>
      </xdr:nvSpPr>
      <xdr:spPr>
        <a:xfrm>
          <a:off x="20383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102235</xdr:rowOff>
    </xdr:to>
    <xdr:cxnSp macro="">
      <xdr:nvCxnSpPr>
        <xdr:cNvPr id="596" name="直線コネクタ 595"/>
        <xdr:cNvCxnSpPr/>
      </xdr:nvCxnSpPr>
      <xdr:spPr>
        <a:xfrm flipV="1">
          <a:off x="20434300" y="69342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64770</xdr:rowOff>
    </xdr:from>
    <xdr:to>
      <xdr:col>102</xdr:col>
      <xdr:colOff>165100</xdr:colOff>
      <xdr:row>40</xdr:row>
      <xdr:rowOff>166370</xdr:rowOff>
    </xdr:to>
    <xdr:sp macro="" textlink="">
      <xdr:nvSpPr>
        <xdr:cNvPr id="597" name="楕円 596"/>
        <xdr:cNvSpPr/>
      </xdr:nvSpPr>
      <xdr:spPr>
        <a:xfrm>
          <a:off x="19494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102235</xdr:rowOff>
    </xdr:from>
    <xdr:to>
      <xdr:col>107</xdr:col>
      <xdr:colOff>50800</xdr:colOff>
      <xdr:row>40</xdr:row>
      <xdr:rowOff>115570</xdr:rowOff>
    </xdr:to>
    <xdr:cxnSp macro="">
      <xdr:nvCxnSpPr>
        <xdr:cNvPr id="598" name="直線コネクタ 597"/>
        <xdr:cNvCxnSpPr/>
      </xdr:nvCxnSpPr>
      <xdr:spPr>
        <a:xfrm flipV="1">
          <a:off x="19545300" y="6960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64770</xdr:rowOff>
    </xdr:from>
    <xdr:to>
      <xdr:col>98</xdr:col>
      <xdr:colOff>38100</xdr:colOff>
      <xdr:row>40</xdr:row>
      <xdr:rowOff>166370</xdr:rowOff>
    </xdr:to>
    <xdr:sp macro="" textlink="">
      <xdr:nvSpPr>
        <xdr:cNvPr id="599" name="楕円 598"/>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115570</xdr:rowOff>
    </xdr:from>
    <xdr:to>
      <xdr:col>102</xdr:col>
      <xdr:colOff>114300</xdr:colOff>
      <xdr:row>40</xdr:row>
      <xdr:rowOff>115570</xdr:rowOff>
    </xdr:to>
    <xdr:cxnSp macro="">
      <xdr:nvCxnSpPr>
        <xdr:cNvPr id="600" name="直線コネクタ 599"/>
        <xdr:cNvCxnSpPr/>
      </xdr:nvCxnSpPr>
      <xdr:spPr>
        <a:xfrm>
          <a:off x="18656300" y="6973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135255</xdr:rowOff>
    </xdr:from>
    <xdr:ext cx="469900" cy="254635"/>
    <xdr:sp macro="" textlink="">
      <xdr:nvSpPr>
        <xdr:cNvPr id="601" name="n_1aveValue【認定こども園・幼稚園・保育所】&#10;一人当たり面積"/>
        <xdr:cNvSpPr txBox="1"/>
      </xdr:nvSpPr>
      <xdr:spPr>
        <a:xfrm>
          <a:off x="21075650" y="64789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132080</xdr:rowOff>
    </xdr:from>
    <xdr:ext cx="465455" cy="254635"/>
    <xdr:sp macro="" textlink="">
      <xdr:nvSpPr>
        <xdr:cNvPr id="602" name="n_2aveValue【認定こども園・幼稚園・保育所】&#10;一人当たり面積"/>
        <xdr:cNvSpPr txBox="1"/>
      </xdr:nvSpPr>
      <xdr:spPr>
        <a:xfrm>
          <a:off x="20199350" y="6475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125730</xdr:rowOff>
    </xdr:from>
    <xdr:ext cx="465455" cy="259080"/>
    <xdr:sp macro="" textlink="">
      <xdr:nvSpPr>
        <xdr:cNvPr id="603" name="n_3aveValue【認定こども園・幼稚園・保育所】&#10;一人当たり面積"/>
        <xdr:cNvSpPr txBox="1"/>
      </xdr:nvSpPr>
      <xdr:spPr>
        <a:xfrm>
          <a:off x="19310350" y="6469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88265</xdr:rowOff>
    </xdr:from>
    <xdr:ext cx="465455" cy="254635"/>
    <xdr:sp macro="" textlink="">
      <xdr:nvSpPr>
        <xdr:cNvPr id="604" name="n_4aveValue【認定こども園・幼稚園・保育所】&#10;一人当たり面積"/>
        <xdr:cNvSpPr txBox="1"/>
      </xdr:nvSpPr>
      <xdr:spPr>
        <a:xfrm>
          <a:off x="18421350" y="62604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118110</xdr:rowOff>
    </xdr:from>
    <xdr:ext cx="469900" cy="259080"/>
    <xdr:sp macro="" textlink="">
      <xdr:nvSpPr>
        <xdr:cNvPr id="605" name="n_1mainValue【認定こども園・幼稚園・保育所】&#10;一人当たり面積"/>
        <xdr:cNvSpPr txBox="1"/>
      </xdr:nvSpPr>
      <xdr:spPr>
        <a:xfrm>
          <a:off x="2107565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144145</xdr:rowOff>
    </xdr:from>
    <xdr:ext cx="465455" cy="254635"/>
    <xdr:sp macro="" textlink="">
      <xdr:nvSpPr>
        <xdr:cNvPr id="606" name="n_2mainValue【認定こども園・幼稚園・保育所】&#10;一人当たり面積"/>
        <xdr:cNvSpPr txBox="1"/>
      </xdr:nvSpPr>
      <xdr:spPr>
        <a:xfrm>
          <a:off x="20199350" y="70021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157480</xdr:rowOff>
    </xdr:from>
    <xdr:ext cx="465455" cy="254635"/>
    <xdr:sp macro="" textlink="">
      <xdr:nvSpPr>
        <xdr:cNvPr id="607" name="n_3mainValue【認定こども園・幼稚園・保育所】&#10;一人当たり面積"/>
        <xdr:cNvSpPr txBox="1"/>
      </xdr:nvSpPr>
      <xdr:spPr>
        <a:xfrm>
          <a:off x="19310350" y="7015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157480</xdr:rowOff>
    </xdr:from>
    <xdr:ext cx="465455" cy="254635"/>
    <xdr:sp macro="" textlink="">
      <xdr:nvSpPr>
        <xdr:cNvPr id="608" name="n_4mainValue【認定こども園・幼稚園・保育所】&#10;一人当たり面積"/>
        <xdr:cNvSpPr txBox="1"/>
      </xdr:nvSpPr>
      <xdr:spPr>
        <a:xfrm>
          <a:off x="18421350" y="7015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7" name="テキスト ボックス 616"/>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4635"/>
    <xdr:sp macro="" textlink="">
      <xdr:nvSpPr>
        <xdr:cNvPr id="619" name="テキスト ボックス 618"/>
        <xdr:cNvSpPr txBox="1"/>
      </xdr:nvSpPr>
      <xdr:spPr>
        <a:xfrm>
          <a:off x="12042775" y="11287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4635"/>
    <xdr:sp macro="" textlink="">
      <xdr:nvSpPr>
        <xdr:cNvPr id="621" name="テキスト ボックス 620"/>
        <xdr:cNvSpPr txBox="1"/>
      </xdr:nvSpPr>
      <xdr:spPr>
        <a:xfrm>
          <a:off x="12042775" y="108305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635"/>
    <xdr:sp macro="" textlink="">
      <xdr:nvSpPr>
        <xdr:cNvPr id="623" name="テキスト ボックス 622"/>
        <xdr:cNvSpPr txBox="1"/>
      </xdr:nvSpPr>
      <xdr:spPr>
        <a:xfrm>
          <a:off x="12042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635"/>
    <xdr:sp macro="" textlink="">
      <xdr:nvSpPr>
        <xdr:cNvPr id="625" name="テキスト ボックス 624"/>
        <xdr:cNvSpPr txBox="1"/>
      </xdr:nvSpPr>
      <xdr:spPr>
        <a:xfrm>
          <a:off x="12042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635"/>
    <xdr:sp macro="" textlink="">
      <xdr:nvSpPr>
        <xdr:cNvPr id="627" name="テキスト ボックス 626"/>
        <xdr:cNvSpPr txBox="1"/>
      </xdr:nvSpPr>
      <xdr:spPr>
        <a:xfrm>
          <a:off x="12042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629" name="テキスト ボックス 628"/>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132715</xdr:rowOff>
    </xdr:from>
    <xdr:to>
      <xdr:col>85</xdr:col>
      <xdr:colOff>126365</xdr:colOff>
      <xdr:row>62</xdr:row>
      <xdr:rowOff>146050</xdr:rowOff>
    </xdr:to>
    <xdr:cxnSp macro="">
      <xdr:nvCxnSpPr>
        <xdr:cNvPr id="631" name="直線コネクタ 630"/>
        <xdr:cNvCxnSpPr/>
      </xdr:nvCxnSpPr>
      <xdr:spPr>
        <a:xfrm flipV="1">
          <a:off x="16318865" y="9733915"/>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149860</xdr:rowOff>
    </xdr:from>
    <xdr:ext cx="405130" cy="259080"/>
    <xdr:sp macro="" textlink="">
      <xdr:nvSpPr>
        <xdr:cNvPr id="632" name="【学校施設】&#10;有形固定資産減価償却率最小値テキスト"/>
        <xdr:cNvSpPr txBox="1"/>
      </xdr:nvSpPr>
      <xdr:spPr>
        <a:xfrm>
          <a:off x="16357600" y="1077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146050</xdr:rowOff>
    </xdr:from>
    <xdr:to>
      <xdr:col>86</xdr:col>
      <xdr:colOff>25400</xdr:colOff>
      <xdr:row>62</xdr:row>
      <xdr:rowOff>146050</xdr:rowOff>
    </xdr:to>
    <xdr:cxnSp macro="">
      <xdr:nvCxnSpPr>
        <xdr:cNvPr id="633" name="直線コネクタ 632"/>
        <xdr:cNvCxnSpPr/>
      </xdr:nvCxnSpPr>
      <xdr:spPr>
        <a:xfrm>
          <a:off x="16230600" y="1077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79375</xdr:rowOff>
    </xdr:from>
    <xdr:ext cx="405130" cy="258445"/>
    <xdr:sp macro="" textlink="">
      <xdr:nvSpPr>
        <xdr:cNvPr id="634" name="【学校施設】&#10;有形固定資産減価償却率最大値テキスト"/>
        <xdr:cNvSpPr txBox="1"/>
      </xdr:nvSpPr>
      <xdr:spPr>
        <a:xfrm>
          <a:off x="16357600" y="9509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132715</xdr:rowOff>
    </xdr:from>
    <xdr:to>
      <xdr:col>86</xdr:col>
      <xdr:colOff>25400</xdr:colOff>
      <xdr:row>56</xdr:row>
      <xdr:rowOff>132715</xdr:rowOff>
    </xdr:to>
    <xdr:cxnSp macro="">
      <xdr:nvCxnSpPr>
        <xdr:cNvPr id="635" name="直線コネクタ 634"/>
        <xdr:cNvCxnSpPr/>
      </xdr:nvCxnSpPr>
      <xdr:spPr>
        <a:xfrm>
          <a:off x="16230600" y="973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23495</xdr:rowOff>
    </xdr:from>
    <xdr:ext cx="405130" cy="259080"/>
    <xdr:sp macro="" textlink="">
      <xdr:nvSpPr>
        <xdr:cNvPr id="636" name="【学校施設】&#10;有形固定資産減価償却率平均値テキスト"/>
        <xdr:cNvSpPr txBox="1"/>
      </xdr:nvSpPr>
      <xdr:spPr>
        <a:xfrm>
          <a:off x="16357600" y="9967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45085</xdr:rowOff>
    </xdr:from>
    <xdr:to>
      <xdr:col>85</xdr:col>
      <xdr:colOff>177800</xdr:colOff>
      <xdr:row>58</xdr:row>
      <xdr:rowOff>146685</xdr:rowOff>
    </xdr:to>
    <xdr:sp macro="" textlink="">
      <xdr:nvSpPr>
        <xdr:cNvPr id="637" name="フローチャート: 判断 636"/>
        <xdr:cNvSpPr/>
      </xdr:nvSpPr>
      <xdr:spPr>
        <a:xfrm>
          <a:off x="162687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150495</xdr:rowOff>
    </xdr:from>
    <xdr:to>
      <xdr:col>81</xdr:col>
      <xdr:colOff>101600</xdr:colOff>
      <xdr:row>59</xdr:row>
      <xdr:rowOff>80645</xdr:rowOff>
    </xdr:to>
    <xdr:sp macro="" textlink="">
      <xdr:nvSpPr>
        <xdr:cNvPr id="638" name="フローチャート: 判断 637"/>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59055</xdr:rowOff>
    </xdr:from>
    <xdr:to>
      <xdr:col>76</xdr:col>
      <xdr:colOff>165100</xdr:colOff>
      <xdr:row>58</xdr:row>
      <xdr:rowOff>160655</xdr:rowOff>
    </xdr:to>
    <xdr:sp macro="" textlink="">
      <xdr:nvSpPr>
        <xdr:cNvPr id="639" name="フローチャート: 判断 638"/>
        <xdr:cNvSpPr/>
      </xdr:nvSpPr>
      <xdr:spPr>
        <a:xfrm>
          <a:off x="145415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59055</xdr:rowOff>
    </xdr:from>
    <xdr:to>
      <xdr:col>72</xdr:col>
      <xdr:colOff>38100</xdr:colOff>
      <xdr:row>58</xdr:row>
      <xdr:rowOff>160655</xdr:rowOff>
    </xdr:to>
    <xdr:sp macro="" textlink="">
      <xdr:nvSpPr>
        <xdr:cNvPr id="640" name="フローチャート: 判断 639"/>
        <xdr:cNvSpPr/>
      </xdr:nvSpPr>
      <xdr:spPr>
        <a:xfrm>
          <a:off x="136525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129540</xdr:rowOff>
    </xdr:from>
    <xdr:to>
      <xdr:col>67</xdr:col>
      <xdr:colOff>101600</xdr:colOff>
      <xdr:row>58</xdr:row>
      <xdr:rowOff>59690</xdr:rowOff>
    </xdr:to>
    <xdr:sp macro="" textlink="">
      <xdr:nvSpPr>
        <xdr:cNvPr id="641" name="フローチャート: 判断 640"/>
        <xdr:cNvSpPr/>
      </xdr:nvSpPr>
      <xdr:spPr>
        <a:xfrm>
          <a:off x="12763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2" name="テキスト ボックス 641"/>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3" name="テキスト ボックス 642"/>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4" name="テキスト ボックス 643"/>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5" name="テキスト ボックス 644"/>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6" name="テキスト ボックス 645"/>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81915</xdr:rowOff>
    </xdr:from>
    <xdr:to>
      <xdr:col>85</xdr:col>
      <xdr:colOff>177800</xdr:colOff>
      <xdr:row>57</xdr:row>
      <xdr:rowOff>12065</xdr:rowOff>
    </xdr:to>
    <xdr:sp macro="" textlink="">
      <xdr:nvSpPr>
        <xdr:cNvPr id="647" name="楕円 646"/>
        <xdr:cNvSpPr/>
      </xdr:nvSpPr>
      <xdr:spPr>
        <a:xfrm>
          <a:off x="162687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34925</xdr:rowOff>
    </xdr:from>
    <xdr:ext cx="405130" cy="259080"/>
    <xdr:sp macro="" textlink="">
      <xdr:nvSpPr>
        <xdr:cNvPr id="648" name="【学校施設】&#10;有形固定資産減価償却率該当値テキスト"/>
        <xdr:cNvSpPr txBox="1"/>
      </xdr:nvSpPr>
      <xdr:spPr>
        <a:xfrm>
          <a:off x="16357600" y="963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649" name="楕円 648"/>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132715</xdr:rowOff>
    </xdr:to>
    <xdr:cxnSp macro="">
      <xdr:nvCxnSpPr>
        <xdr:cNvPr id="650" name="直線コネクタ 649"/>
        <xdr:cNvCxnSpPr/>
      </xdr:nvCxnSpPr>
      <xdr:spPr>
        <a:xfrm>
          <a:off x="15481300" y="97155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161925</xdr:rowOff>
    </xdr:from>
    <xdr:to>
      <xdr:col>76</xdr:col>
      <xdr:colOff>165100</xdr:colOff>
      <xdr:row>56</xdr:row>
      <xdr:rowOff>92075</xdr:rowOff>
    </xdr:to>
    <xdr:sp macro="" textlink="">
      <xdr:nvSpPr>
        <xdr:cNvPr id="651" name="楕円 650"/>
        <xdr:cNvSpPr/>
      </xdr:nvSpPr>
      <xdr:spPr>
        <a:xfrm>
          <a:off x="14541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41275</xdr:rowOff>
    </xdr:from>
    <xdr:to>
      <xdr:col>81</xdr:col>
      <xdr:colOff>50800</xdr:colOff>
      <xdr:row>56</xdr:row>
      <xdr:rowOff>114300</xdr:rowOff>
    </xdr:to>
    <xdr:cxnSp macro="">
      <xdr:nvCxnSpPr>
        <xdr:cNvPr id="652" name="直線コネクタ 651"/>
        <xdr:cNvCxnSpPr/>
      </xdr:nvCxnSpPr>
      <xdr:spPr>
        <a:xfrm>
          <a:off x="14592300" y="96424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106680</xdr:rowOff>
    </xdr:from>
    <xdr:to>
      <xdr:col>72</xdr:col>
      <xdr:colOff>38100</xdr:colOff>
      <xdr:row>56</xdr:row>
      <xdr:rowOff>36830</xdr:rowOff>
    </xdr:to>
    <xdr:sp macro="" textlink="">
      <xdr:nvSpPr>
        <xdr:cNvPr id="653" name="楕円 652"/>
        <xdr:cNvSpPr/>
      </xdr:nvSpPr>
      <xdr:spPr>
        <a:xfrm>
          <a:off x="13652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157480</xdr:rowOff>
    </xdr:from>
    <xdr:to>
      <xdr:col>76</xdr:col>
      <xdr:colOff>114300</xdr:colOff>
      <xdr:row>56</xdr:row>
      <xdr:rowOff>41275</xdr:rowOff>
    </xdr:to>
    <xdr:cxnSp macro="">
      <xdr:nvCxnSpPr>
        <xdr:cNvPr id="654" name="直線コネクタ 653"/>
        <xdr:cNvCxnSpPr/>
      </xdr:nvCxnSpPr>
      <xdr:spPr>
        <a:xfrm>
          <a:off x="13703300" y="95872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52070</xdr:rowOff>
    </xdr:from>
    <xdr:to>
      <xdr:col>67</xdr:col>
      <xdr:colOff>101600</xdr:colOff>
      <xdr:row>55</xdr:row>
      <xdr:rowOff>153670</xdr:rowOff>
    </xdr:to>
    <xdr:sp macro="" textlink="">
      <xdr:nvSpPr>
        <xdr:cNvPr id="655" name="楕円 654"/>
        <xdr:cNvSpPr/>
      </xdr:nvSpPr>
      <xdr:spPr>
        <a:xfrm>
          <a:off x="12763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102870</xdr:rowOff>
    </xdr:from>
    <xdr:to>
      <xdr:col>71</xdr:col>
      <xdr:colOff>177800</xdr:colOff>
      <xdr:row>55</xdr:row>
      <xdr:rowOff>157480</xdr:rowOff>
    </xdr:to>
    <xdr:cxnSp macro="">
      <xdr:nvCxnSpPr>
        <xdr:cNvPr id="656" name="直線コネクタ 655"/>
        <xdr:cNvCxnSpPr/>
      </xdr:nvCxnSpPr>
      <xdr:spPr>
        <a:xfrm>
          <a:off x="12814300" y="9532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71755</xdr:rowOff>
    </xdr:from>
    <xdr:ext cx="405130" cy="259080"/>
    <xdr:sp macro="" textlink="">
      <xdr:nvSpPr>
        <xdr:cNvPr id="657" name="n_1aveValue【学校施設】&#10;有形固定資産減価償却率"/>
        <xdr:cNvSpPr txBox="1"/>
      </xdr:nvSpPr>
      <xdr:spPr>
        <a:xfrm>
          <a:off x="15266035" y="10187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151765</xdr:rowOff>
    </xdr:from>
    <xdr:ext cx="400685" cy="259080"/>
    <xdr:sp macro="" textlink="">
      <xdr:nvSpPr>
        <xdr:cNvPr id="658" name="n_2aveValue【学校施設】&#10;有形固定資産減価償却率"/>
        <xdr:cNvSpPr txBox="1"/>
      </xdr:nvSpPr>
      <xdr:spPr>
        <a:xfrm>
          <a:off x="14389735" y="10095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151765</xdr:rowOff>
    </xdr:from>
    <xdr:ext cx="400685" cy="259080"/>
    <xdr:sp macro="" textlink="">
      <xdr:nvSpPr>
        <xdr:cNvPr id="659" name="n_3aveValue【学校施設】&#10;有形固定資産減価償却率"/>
        <xdr:cNvSpPr txBox="1"/>
      </xdr:nvSpPr>
      <xdr:spPr>
        <a:xfrm>
          <a:off x="13500735" y="10095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50800</xdr:rowOff>
    </xdr:from>
    <xdr:ext cx="400685" cy="259080"/>
    <xdr:sp macro="" textlink="">
      <xdr:nvSpPr>
        <xdr:cNvPr id="660" name="n_4aveValue【学校施設】&#10;有形固定資産減価償却率"/>
        <xdr:cNvSpPr txBox="1"/>
      </xdr:nvSpPr>
      <xdr:spPr>
        <a:xfrm>
          <a:off x="12611735" y="99949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10160</xdr:rowOff>
    </xdr:from>
    <xdr:ext cx="405130" cy="259080"/>
    <xdr:sp macro="" textlink="">
      <xdr:nvSpPr>
        <xdr:cNvPr id="661" name="n_1mainValue【学校施設】&#10;有形固定資産減価償却率"/>
        <xdr:cNvSpPr txBox="1"/>
      </xdr:nvSpPr>
      <xdr:spPr>
        <a:xfrm>
          <a:off x="15266035" y="943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109220</xdr:rowOff>
    </xdr:from>
    <xdr:ext cx="400685" cy="254635"/>
    <xdr:sp macro="" textlink="">
      <xdr:nvSpPr>
        <xdr:cNvPr id="662" name="n_2mainValue【学校施設】&#10;有形固定資産減価償却率"/>
        <xdr:cNvSpPr txBox="1"/>
      </xdr:nvSpPr>
      <xdr:spPr>
        <a:xfrm>
          <a:off x="14389735" y="93675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53340</xdr:rowOff>
    </xdr:from>
    <xdr:ext cx="400685" cy="254635"/>
    <xdr:sp macro="" textlink="">
      <xdr:nvSpPr>
        <xdr:cNvPr id="663" name="n_3mainValue【学校施設】&#10;有形固定資産減価償却率"/>
        <xdr:cNvSpPr txBox="1"/>
      </xdr:nvSpPr>
      <xdr:spPr>
        <a:xfrm>
          <a:off x="13500735" y="93116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53</xdr:row>
      <xdr:rowOff>170180</xdr:rowOff>
    </xdr:from>
    <xdr:ext cx="400685" cy="259080"/>
    <xdr:sp macro="" textlink="">
      <xdr:nvSpPr>
        <xdr:cNvPr id="664" name="n_4mainValue【学校施設】&#10;有形固定資産減価償却率"/>
        <xdr:cNvSpPr txBox="1"/>
      </xdr:nvSpPr>
      <xdr:spPr>
        <a:xfrm>
          <a:off x="12611735" y="92570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3" name="テキスト ボックス 672"/>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675" name="テキスト ボックス 674"/>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76" name="直線コネクタ 6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677" name="テキスト ボックス 676"/>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8" name="直線コネクタ 6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679" name="テキスト ボックス 678"/>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0" name="直線コネクタ 6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681" name="テキスト ボックス 680"/>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2" name="直線コネクタ 6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683" name="テキスト ボックス 682"/>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4" name="直線コネクタ 6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915" cy="254635"/>
    <xdr:sp macro="" textlink="">
      <xdr:nvSpPr>
        <xdr:cNvPr id="685" name="テキスト ボックス 684"/>
        <xdr:cNvSpPr txBox="1"/>
      </xdr:nvSpPr>
      <xdr:spPr>
        <a:xfrm>
          <a:off x="17820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6" name="直線コネクタ 6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915" cy="259080"/>
    <xdr:sp macro="" textlink="">
      <xdr:nvSpPr>
        <xdr:cNvPr id="687" name="テキスト ボックス 686"/>
        <xdr:cNvSpPr txBox="1"/>
      </xdr:nvSpPr>
      <xdr:spPr>
        <a:xfrm>
          <a:off x="17820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9" name="テキスト ボックス 688"/>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59055</xdr:rowOff>
    </xdr:from>
    <xdr:to>
      <xdr:col>116</xdr:col>
      <xdr:colOff>62865</xdr:colOff>
      <xdr:row>63</xdr:row>
      <xdr:rowOff>59055</xdr:rowOff>
    </xdr:to>
    <xdr:cxnSp macro="">
      <xdr:nvCxnSpPr>
        <xdr:cNvPr id="691" name="直線コネクタ 690"/>
        <xdr:cNvCxnSpPr/>
      </xdr:nvCxnSpPr>
      <xdr:spPr>
        <a:xfrm flipV="1">
          <a:off x="22160865" y="94888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63500</xdr:rowOff>
    </xdr:from>
    <xdr:ext cx="469900" cy="254635"/>
    <xdr:sp macro="" textlink="">
      <xdr:nvSpPr>
        <xdr:cNvPr id="692" name="【学校施設】&#10;一人当たり面積最小値テキスト"/>
        <xdr:cNvSpPr txBox="1"/>
      </xdr:nvSpPr>
      <xdr:spPr>
        <a:xfrm>
          <a:off x="22199600" y="108648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59055</xdr:rowOff>
    </xdr:from>
    <xdr:to>
      <xdr:col>116</xdr:col>
      <xdr:colOff>152400</xdr:colOff>
      <xdr:row>63</xdr:row>
      <xdr:rowOff>59055</xdr:rowOff>
    </xdr:to>
    <xdr:cxnSp macro="">
      <xdr:nvCxnSpPr>
        <xdr:cNvPr id="693" name="直線コネクタ 692"/>
        <xdr:cNvCxnSpPr/>
      </xdr:nvCxnSpPr>
      <xdr:spPr>
        <a:xfrm>
          <a:off x="22072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6350</xdr:rowOff>
    </xdr:from>
    <xdr:ext cx="469900" cy="254635"/>
    <xdr:sp macro="" textlink="">
      <xdr:nvSpPr>
        <xdr:cNvPr id="694" name="【学校施設】&#10;一人当たり面積最大値テキスト"/>
        <xdr:cNvSpPr txBox="1"/>
      </xdr:nvSpPr>
      <xdr:spPr>
        <a:xfrm>
          <a:off x="22199600" y="92646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95" name="直線コネクタ 694"/>
        <xdr:cNvCxnSpPr/>
      </xdr:nvCxnSpPr>
      <xdr:spPr>
        <a:xfrm>
          <a:off x="22072600" y="948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140335</xdr:rowOff>
    </xdr:from>
    <xdr:ext cx="469900" cy="259080"/>
    <xdr:sp macro="" textlink="">
      <xdr:nvSpPr>
        <xdr:cNvPr id="696" name="【学校施設】&#10;一人当たり面積平均値テキスト"/>
        <xdr:cNvSpPr txBox="1"/>
      </xdr:nvSpPr>
      <xdr:spPr>
        <a:xfrm>
          <a:off x="22199600" y="10084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117475</xdr:rowOff>
    </xdr:from>
    <xdr:to>
      <xdr:col>116</xdr:col>
      <xdr:colOff>114300</xdr:colOff>
      <xdr:row>60</xdr:row>
      <xdr:rowOff>47625</xdr:rowOff>
    </xdr:to>
    <xdr:sp macro="" textlink="">
      <xdr:nvSpPr>
        <xdr:cNvPr id="697" name="フローチャート: 判断 696"/>
        <xdr:cNvSpPr/>
      </xdr:nvSpPr>
      <xdr:spPr>
        <a:xfrm>
          <a:off x="22110700" y="102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37465</xdr:rowOff>
    </xdr:from>
    <xdr:to>
      <xdr:col>112</xdr:col>
      <xdr:colOff>38100</xdr:colOff>
      <xdr:row>60</xdr:row>
      <xdr:rowOff>139065</xdr:rowOff>
    </xdr:to>
    <xdr:sp macro="" textlink="">
      <xdr:nvSpPr>
        <xdr:cNvPr id="698" name="フローチャート: 判断 697"/>
        <xdr:cNvSpPr/>
      </xdr:nvSpPr>
      <xdr:spPr>
        <a:xfrm>
          <a:off x="21272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4445</xdr:rowOff>
    </xdr:from>
    <xdr:to>
      <xdr:col>107</xdr:col>
      <xdr:colOff>101600</xdr:colOff>
      <xdr:row>60</xdr:row>
      <xdr:rowOff>106045</xdr:rowOff>
    </xdr:to>
    <xdr:sp macro="" textlink="">
      <xdr:nvSpPr>
        <xdr:cNvPr id="699" name="フローチャート: 判断 698"/>
        <xdr:cNvSpPr/>
      </xdr:nvSpPr>
      <xdr:spPr>
        <a:xfrm>
          <a:off x="20383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58420</xdr:rowOff>
    </xdr:from>
    <xdr:to>
      <xdr:col>102</xdr:col>
      <xdr:colOff>165100</xdr:colOff>
      <xdr:row>60</xdr:row>
      <xdr:rowOff>160020</xdr:rowOff>
    </xdr:to>
    <xdr:sp macro="" textlink="">
      <xdr:nvSpPr>
        <xdr:cNvPr id="700" name="フローチャート: 判断 699"/>
        <xdr:cNvSpPr/>
      </xdr:nvSpPr>
      <xdr:spPr>
        <a:xfrm>
          <a:off x="19494500" y="1034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19685</xdr:rowOff>
    </xdr:from>
    <xdr:to>
      <xdr:col>98</xdr:col>
      <xdr:colOff>38100</xdr:colOff>
      <xdr:row>60</xdr:row>
      <xdr:rowOff>121285</xdr:rowOff>
    </xdr:to>
    <xdr:sp macro="" textlink="">
      <xdr:nvSpPr>
        <xdr:cNvPr id="701" name="フローチャート: 判断 700"/>
        <xdr:cNvSpPr/>
      </xdr:nvSpPr>
      <xdr:spPr>
        <a:xfrm>
          <a:off x="18605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702" name="テキスト ボックス 701"/>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703" name="テキスト ボックス 702"/>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4" name="テキスト ボックス 703"/>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5" name="テキスト ボックス 704"/>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6" name="テキスト ボックス 705"/>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8255</xdr:rowOff>
    </xdr:from>
    <xdr:to>
      <xdr:col>116</xdr:col>
      <xdr:colOff>114300</xdr:colOff>
      <xdr:row>63</xdr:row>
      <xdr:rowOff>109855</xdr:rowOff>
    </xdr:to>
    <xdr:sp macro="" textlink="">
      <xdr:nvSpPr>
        <xdr:cNvPr id="707" name="楕円 706"/>
        <xdr:cNvSpPr/>
      </xdr:nvSpPr>
      <xdr:spPr>
        <a:xfrm>
          <a:off x="22110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94615</xdr:rowOff>
    </xdr:from>
    <xdr:ext cx="469900" cy="259080"/>
    <xdr:sp macro="" textlink="">
      <xdr:nvSpPr>
        <xdr:cNvPr id="708" name="【学校施設】&#10;一人当たり面積該当値テキスト"/>
        <xdr:cNvSpPr txBox="1"/>
      </xdr:nvSpPr>
      <xdr:spPr>
        <a:xfrm>
          <a:off x="22199600" y="10724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34290</xdr:rowOff>
    </xdr:from>
    <xdr:to>
      <xdr:col>112</xdr:col>
      <xdr:colOff>38100</xdr:colOff>
      <xdr:row>63</xdr:row>
      <xdr:rowOff>135890</xdr:rowOff>
    </xdr:to>
    <xdr:sp macro="" textlink="">
      <xdr:nvSpPr>
        <xdr:cNvPr id="709" name="楕円 708"/>
        <xdr:cNvSpPr/>
      </xdr:nvSpPr>
      <xdr:spPr>
        <a:xfrm>
          <a:off x="21272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59055</xdr:rowOff>
    </xdr:from>
    <xdr:to>
      <xdr:col>116</xdr:col>
      <xdr:colOff>63500</xdr:colOff>
      <xdr:row>63</xdr:row>
      <xdr:rowOff>85090</xdr:rowOff>
    </xdr:to>
    <xdr:cxnSp macro="">
      <xdr:nvCxnSpPr>
        <xdr:cNvPr id="710" name="直線コネクタ 709"/>
        <xdr:cNvCxnSpPr/>
      </xdr:nvCxnSpPr>
      <xdr:spPr>
        <a:xfrm flipV="1">
          <a:off x="21323300" y="108604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32385</xdr:rowOff>
    </xdr:from>
    <xdr:to>
      <xdr:col>107</xdr:col>
      <xdr:colOff>101600</xdr:colOff>
      <xdr:row>63</xdr:row>
      <xdr:rowOff>133985</xdr:rowOff>
    </xdr:to>
    <xdr:sp macro="" textlink="">
      <xdr:nvSpPr>
        <xdr:cNvPr id="711" name="楕円 710"/>
        <xdr:cNvSpPr/>
      </xdr:nvSpPr>
      <xdr:spPr>
        <a:xfrm>
          <a:off x="20383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83185</xdr:rowOff>
    </xdr:from>
    <xdr:to>
      <xdr:col>111</xdr:col>
      <xdr:colOff>177800</xdr:colOff>
      <xdr:row>63</xdr:row>
      <xdr:rowOff>85090</xdr:rowOff>
    </xdr:to>
    <xdr:cxnSp macro="">
      <xdr:nvCxnSpPr>
        <xdr:cNvPr id="712" name="直線コネクタ 711"/>
        <xdr:cNvCxnSpPr/>
      </xdr:nvCxnSpPr>
      <xdr:spPr>
        <a:xfrm>
          <a:off x="20434300" y="10884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22860</xdr:rowOff>
    </xdr:from>
    <xdr:to>
      <xdr:col>102</xdr:col>
      <xdr:colOff>165100</xdr:colOff>
      <xdr:row>63</xdr:row>
      <xdr:rowOff>124460</xdr:rowOff>
    </xdr:to>
    <xdr:sp macro="" textlink="">
      <xdr:nvSpPr>
        <xdr:cNvPr id="713" name="楕円 712"/>
        <xdr:cNvSpPr/>
      </xdr:nvSpPr>
      <xdr:spPr>
        <a:xfrm>
          <a:off x="19494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73660</xdr:rowOff>
    </xdr:from>
    <xdr:to>
      <xdr:col>107</xdr:col>
      <xdr:colOff>50800</xdr:colOff>
      <xdr:row>63</xdr:row>
      <xdr:rowOff>83185</xdr:rowOff>
    </xdr:to>
    <xdr:cxnSp macro="">
      <xdr:nvCxnSpPr>
        <xdr:cNvPr id="714" name="直線コネクタ 713"/>
        <xdr:cNvCxnSpPr/>
      </xdr:nvCxnSpPr>
      <xdr:spPr>
        <a:xfrm>
          <a:off x="19545300" y="10875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171450</xdr:rowOff>
    </xdr:from>
    <xdr:to>
      <xdr:col>98</xdr:col>
      <xdr:colOff>38100</xdr:colOff>
      <xdr:row>63</xdr:row>
      <xdr:rowOff>101600</xdr:rowOff>
    </xdr:to>
    <xdr:sp macro="" textlink="">
      <xdr:nvSpPr>
        <xdr:cNvPr id="715" name="楕円 714"/>
        <xdr:cNvSpPr/>
      </xdr:nvSpPr>
      <xdr:spPr>
        <a:xfrm>
          <a:off x="18605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50800</xdr:rowOff>
    </xdr:from>
    <xdr:to>
      <xdr:col>102</xdr:col>
      <xdr:colOff>114300</xdr:colOff>
      <xdr:row>63</xdr:row>
      <xdr:rowOff>73660</xdr:rowOff>
    </xdr:to>
    <xdr:cxnSp macro="">
      <xdr:nvCxnSpPr>
        <xdr:cNvPr id="716" name="直線コネクタ 715"/>
        <xdr:cNvCxnSpPr/>
      </xdr:nvCxnSpPr>
      <xdr:spPr>
        <a:xfrm>
          <a:off x="18656300" y="108521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155575</xdr:rowOff>
    </xdr:from>
    <xdr:ext cx="469900" cy="254635"/>
    <xdr:sp macro="" textlink="">
      <xdr:nvSpPr>
        <xdr:cNvPr id="717" name="n_1aveValue【学校施設】&#10;一人当たり面積"/>
        <xdr:cNvSpPr txBox="1"/>
      </xdr:nvSpPr>
      <xdr:spPr>
        <a:xfrm>
          <a:off x="21075650" y="100996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122555</xdr:rowOff>
    </xdr:from>
    <xdr:ext cx="465455" cy="254635"/>
    <xdr:sp macro="" textlink="">
      <xdr:nvSpPr>
        <xdr:cNvPr id="718" name="n_2aveValue【学校施設】&#10;一人当たり面積"/>
        <xdr:cNvSpPr txBox="1"/>
      </xdr:nvSpPr>
      <xdr:spPr>
        <a:xfrm>
          <a:off x="20199350" y="10066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5080</xdr:rowOff>
    </xdr:from>
    <xdr:ext cx="465455" cy="259080"/>
    <xdr:sp macro="" textlink="">
      <xdr:nvSpPr>
        <xdr:cNvPr id="719" name="n_3aveValue【学校施設】&#10;一人当たり面積"/>
        <xdr:cNvSpPr txBox="1"/>
      </xdr:nvSpPr>
      <xdr:spPr>
        <a:xfrm>
          <a:off x="19310350" y="10120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137795</xdr:rowOff>
    </xdr:from>
    <xdr:ext cx="465455" cy="259080"/>
    <xdr:sp macro="" textlink="">
      <xdr:nvSpPr>
        <xdr:cNvPr id="720" name="n_4aveValue【学校施設】&#10;一人当たり面積"/>
        <xdr:cNvSpPr txBox="1"/>
      </xdr:nvSpPr>
      <xdr:spPr>
        <a:xfrm>
          <a:off x="18421350" y="10081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127000</xdr:rowOff>
    </xdr:from>
    <xdr:ext cx="469900" cy="259080"/>
    <xdr:sp macro="" textlink="">
      <xdr:nvSpPr>
        <xdr:cNvPr id="721" name="n_1mainValue【学校施設】&#10;一人当たり面積"/>
        <xdr:cNvSpPr txBox="1"/>
      </xdr:nvSpPr>
      <xdr:spPr>
        <a:xfrm>
          <a:off x="2107565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125095</xdr:rowOff>
    </xdr:from>
    <xdr:ext cx="465455" cy="258445"/>
    <xdr:sp macro="" textlink="">
      <xdr:nvSpPr>
        <xdr:cNvPr id="722" name="n_2mainValue【学校施設】&#10;一人当たり面積"/>
        <xdr:cNvSpPr txBox="1"/>
      </xdr:nvSpPr>
      <xdr:spPr>
        <a:xfrm>
          <a:off x="20199350" y="109264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115570</xdr:rowOff>
    </xdr:from>
    <xdr:ext cx="465455" cy="259080"/>
    <xdr:sp macro="" textlink="">
      <xdr:nvSpPr>
        <xdr:cNvPr id="723" name="n_3mainValue【学校施設】&#10;一人当たり面積"/>
        <xdr:cNvSpPr txBox="1"/>
      </xdr:nvSpPr>
      <xdr:spPr>
        <a:xfrm>
          <a:off x="19310350" y="10916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92710</xdr:rowOff>
    </xdr:from>
    <xdr:ext cx="465455" cy="259080"/>
    <xdr:sp macro="" textlink="">
      <xdr:nvSpPr>
        <xdr:cNvPr id="724" name="n_4mainValue【学校施設】&#10;一人当たり面積"/>
        <xdr:cNvSpPr txBox="1"/>
      </xdr:nvSpPr>
      <xdr:spPr>
        <a:xfrm>
          <a:off x="18421350" y="10894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33" name="テキスト ボックス 732"/>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5" name="テキスト ボックス 734"/>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37" name="テキスト ボックス 736"/>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9" name="テキスト ボックス 7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1" name="テキスト ボックス 7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43" name="テキスト ボックス 742"/>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5" name="テキスト ボックス 74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747" name="テキスト ボックス 746"/>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41910</xdr:rowOff>
    </xdr:from>
    <xdr:to>
      <xdr:col>85</xdr:col>
      <xdr:colOff>126365</xdr:colOff>
      <xdr:row>86</xdr:row>
      <xdr:rowOff>109220</xdr:rowOff>
    </xdr:to>
    <xdr:cxnSp macro="">
      <xdr:nvCxnSpPr>
        <xdr:cNvPr id="749" name="直線コネクタ 748"/>
        <xdr:cNvCxnSpPr/>
      </xdr:nvCxnSpPr>
      <xdr:spPr>
        <a:xfrm flipV="1">
          <a:off x="16318865" y="13586460"/>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112395</xdr:rowOff>
    </xdr:from>
    <xdr:ext cx="405130" cy="254635"/>
    <xdr:sp macro="" textlink="">
      <xdr:nvSpPr>
        <xdr:cNvPr id="750" name="【児童館】&#10;有形固定資産減価償却率最小値テキスト"/>
        <xdr:cNvSpPr txBox="1"/>
      </xdr:nvSpPr>
      <xdr:spPr>
        <a:xfrm>
          <a:off x="16357600" y="148570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109220</xdr:rowOff>
    </xdr:from>
    <xdr:to>
      <xdr:col>86</xdr:col>
      <xdr:colOff>25400</xdr:colOff>
      <xdr:row>86</xdr:row>
      <xdr:rowOff>109220</xdr:rowOff>
    </xdr:to>
    <xdr:cxnSp macro="">
      <xdr:nvCxnSpPr>
        <xdr:cNvPr id="751" name="直線コネクタ 750"/>
        <xdr:cNvCxnSpPr/>
      </xdr:nvCxnSpPr>
      <xdr:spPr>
        <a:xfrm>
          <a:off x="16230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160020</xdr:rowOff>
    </xdr:from>
    <xdr:ext cx="405130" cy="259080"/>
    <xdr:sp macro="" textlink="">
      <xdr:nvSpPr>
        <xdr:cNvPr id="752" name="【児童館】&#10;有形固定資産減価償却率最大値テキスト"/>
        <xdr:cNvSpPr txBox="1"/>
      </xdr:nvSpPr>
      <xdr:spPr>
        <a:xfrm>
          <a:off x="16357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41910</xdr:rowOff>
    </xdr:from>
    <xdr:to>
      <xdr:col>86</xdr:col>
      <xdr:colOff>25400</xdr:colOff>
      <xdr:row>79</xdr:row>
      <xdr:rowOff>41910</xdr:rowOff>
    </xdr:to>
    <xdr:cxnSp macro="">
      <xdr:nvCxnSpPr>
        <xdr:cNvPr id="753" name="直線コネクタ 752"/>
        <xdr:cNvCxnSpPr/>
      </xdr:nvCxnSpPr>
      <xdr:spPr>
        <a:xfrm>
          <a:off x="16230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17780</xdr:rowOff>
    </xdr:from>
    <xdr:ext cx="405130" cy="254635"/>
    <xdr:sp macro="" textlink="">
      <xdr:nvSpPr>
        <xdr:cNvPr id="754" name="【児童館】&#10;有形固定資産減価償却率平均値テキスト"/>
        <xdr:cNvSpPr txBox="1"/>
      </xdr:nvSpPr>
      <xdr:spPr>
        <a:xfrm>
          <a:off x="16357600" y="139052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38735</xdr:rowOff>
    </xdr:from>
    <xdr:to>
      <xdr:col>85</xdr:col>
      <xdr:colOff>177800</xdr:colOff>
      <xdr:row>81</xdr:row>
      <xdr:rowOff>140335</xdr:rowOff>
    </xdr:to>
    <xdr:sp macro="" textlink="">
      <xdr:nvSpPr>
        <xdr:cNvPr id="755" name="フローチャート: 判断 754"/>
        <xdr:cNvSpPr/>
      </xdr:nvSpPr>
      <xdr:spPr>
        <a:xfrm>
          <a:off x="16268700" y="139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756" name="フローチャート: 判断 755"/>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7" name="フローチャート: 判断 756"/>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143510</xdr:rowOff>
    </xdr:from>
    <xdr:to>
      <xdr:col>72</xdr:col>
      <xdr:colOff>38100</xdr:colOff>
      <xdr:row>82</xdr:row>
      <xdr:rowOff>73660</xdr:rowOff>
    </xdr:to>
    <xdr:sp macro="" textlink="">
      <xdr:nvSpPr>
        <xdr:cNvPr id="758" name="フローチャート: 判断 757"/>
        <xdr:cNvSpPr/>
      </xdr:nvSpPr>
      <xdr:spPr>
        <a:xfrm>
          <a:off x="13652500" y="1403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9" name="フローチャート: 判断 758"/>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52070</xdr:rowOff>
    </xdr:from>
    <xdr:to>
      <xdr:col>85</xdr:col>
      <xdr:colOff>177800</xdr:colOff>
      <xdr:row>79</xdr:row>
      <xdr:rowOff>153670</xdr:rowOff>
    </xdr:to>
    <xdr:sp macro="" textlink="">
      <xdr:nvSpPr>
        <xdr:cNvPr id="765" name="楕円 764"/>
        <xdr:cNvSpPr/>
      </xdr:nvSpPr>
      <xdr:spPr>
        <a:xfrm>
          <a:off x="16268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138430</xdr:rowOff>
    </xdr:from>
    <xdr:ext cx="405130" cy="259080"/>
    <xdr:sp macro="" textlink="">
      <xdr:nvSpPr>
        <xdr:cNvPr id="766" name="【児童館】&#10;有形固定資産減価償却率該当値テキスト"/>
        <xdr:cNvSpPr txBox="1"/>
      </xdr:nvSpPr>
      <xdr:spPr>
        <a:xfrm>
          <a:off x="16357600" y="13511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137795</xdr:rowOff>
    </xdr:from>
    <xdr:to>
      <xdr:col>81</xdr:col>
      <xdr:colOff>101600</xdr:colOff>
      <xdr:row>80</xdr:row>
      <xdr:rowOff>67945</xdr:rowOff>
    </xdr:to>
    <xdr:sp macro="" textlink="">
      <xdr:nvSpPr>
        <xdr:cNvPr id="767" name="楕円 766"/>
        <xdr:cNvSpPr/>
      </xdr:nvSpPr>
      <xdr:spPr>
        <a:xfrm>
          <a:off x="15430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80</xdr:row>
      <xdr:rowOff>17780</xdr:rowOff>
    </xdr:to>
    <xdr:cxnSp macro="">
      <xdr:nvCxnSpPr>
        <xdr:cNvPr id="768" name="直線コネクタ 767"/>
        <xdr:cNvCxnSpPr/>
      </xdr:nvCxnSpPr>
      <xdr:spPr>
        <a:xfrm flipV="1">
          <a:off x="15481300" y="1364742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34925</xdr:rowOff>
    </xdr:from>
    <xdr:to>
      <xdr:col>76</xdr:col>
      <xdr:colOff>165100</xdr:colOff>
      <xdr:row>79</xdr:row>
      <xdr:rowOff>136525</xdr:rowOff>
    </xdr:to>
    <xdr:sp macro="" textlink="">
      <xdr:nvSpPr>
        <xdr:cNvPr id="769" name="楕円 768"/>
        <xdr:cNvSpPr/>
      </xdr:nvSpPr>
      <xdr:spPr>
        <a:xfrm>
          <a:off x="14541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86360</xdr:rowOff>
    </xdr:from>
    <xdr:to>
      <xdr:col>81</xdr:col>
      <xdr:colOff>50800</xdr:colOff>
      <xdr:row>80</xdr:row>
      <xdr:rowOff>17780</xdr:rowOff>
    </xdr:to>
    <xdr:cxnSp macro="">
      <xdr:nvCxnSpPr>
        <xdr:cNvPr id="770" name="直線コネクタ 769"/>
        <xdr:cNvCxnSpPr/>
      </xdr:nvCxnSpPr>
      <xdr:spPr>
        <a:xfrm>
          <a:off x="14592300" y="136309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771" name="楕円 770"/>
        <xdr:cNvSpPr/>
      </xdr:nvSpPr>
      <xdr:spPr>
        <a:xfrm>
          <a:off x="1365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86360</xdr:rowOff>
    </xdr:from>
    <xdr:to>
      <xdr:col>76</xdr:col>
      <xdr:colOff>114300</xdr:colOff>
      <xdr:row>81</xdr:row>
      <xdr:rowOff>55245</xdr:rowOff>
    </xdr:to>
    <xdr:cxnSp macro="">
      <xdr:nvCxnSpPr>
        <xdr:cNvPr id="772" name="直線コネクタ 771"/>
        <xdr:cNvCxnSpPr/>
      </xdr:nvCxnSpPr>
      <xdr:spPr>
        <a:xfrm flipV="1">
          <a:off x="13703300" y="13630910"/>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21590</xdr:rowOff>
    </xdr:from>
    <xdr:to>
      <xdr:col>67</xdr:col>
      <xdr:colOff>101600</xdr:colOff>
      <xdr:row>81</xdr:row>
      <xdr:rowOff>123190</xdr:rowOff>
    </xdr:to>
    <xdr:sp macro="" textlink="">
      <xdr:nvSpPr>
        <xdr:cNvPr id="773" name="楕円 772"/>
        <xdr:cNvSpPr/>
      </xdr:nvSpPr>
      <xdr:spPr>
        <a:xfrm>
          <a:off x="127635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55245</xdr:rowOff>
    </xdr:from>
    <xdr:to>
      <xdr:col>71</xdr:col>
      <xdr:colOff>177800</xdr:colOff>
      <xdr:row>81</xdr:row>
      <xdr:rowOff>72390</xdr:rowOff>
    </xdr:to>
    <xdr:cxnSp macro="">
      <xdr:nvCxnSpPr>
        <xdr:cNvPr id="774" name="直線コネクタ 773"/>
        <xdr:cNvCxnSpPr/>
      </xdr:nvCxnSpPr>
      <xdr:spPr>
        <a:xfrm flipV="1">
          <a:off x="12814300" y="139426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116205</xdr:rowOff>
    </xdr:from>
    <xdr:ext cx="405130" cy="259080"/>
    <xdr:sp macro="" textlink="">
      <xdr:nvSpPr>
        <xdr:cNvPr id="775" name="n_1aveValue【児童館】&#10;有形固定資産減価償却率"/>
        <xdr:cNvSpPr txBox="1"/>
      </xdr:nvSpPr>
      <xdr:spPr>
        <a:xfrm>
          <a:off x="15266035" y="13832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156210</xdr:rowOff>
    </xdr:from>
    <xdr:ext cx="400685" cy="254635"/>
    <xdr:sp macro="" textlink="">
      <xdr:nvSpPr>
        <xdr:cNvPr id="776" name="n_2aveValue【児童館】&#10;有形固定資産減価償却率"/>
        <xdr:cNvSpPr txBox="1"/>
      </xdr:nvSpPr>
      <xdr:spPr>
        <a:xfrm>
          <a:off x="14389735" y="14043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64770</xdr:rowOff>
    </xdr:from>
    <xdr:ext cx="400685" cy="254635"/>
    <xdr:sp macro="" textlink="">
      <xdr:nvSpPr>
        <xdr:cNvPr id="777" name="n_3aveValue【児童館】&#10;有形固定資産減価償却率"/>
        <xdr:cNvSpPr txBox="1"/>
      </xdr:nvSpPr>
      <xdr:spPr>
        <a:xfrm>
          <a:off x="13500735" y="141236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87630</xdr:rowOff>
    </xdr:from>
    <xdr:ext cx="400685" cy="254635"/>
    <xdr:sp macro="" textlink="">
      <xdr:nvSpPr>
        <xdr:cNvPr id="778" name="n_4aveValue【児童館】&#10;有形固定資産減価償却率"/>
        <xdr:cNvSpPr txBox="1"/>
      </xdr:nvSpPr>
      <xdr:spPr>
        <a:xfrm>
          <a:off x="12611735" y="14146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84455</xdr:rowOff>
    </xdr:from>
    <xdr:ext cx="405130" cy="259080"/>
    <xdr:sp macro="" textlink="">
      <xdr:nvSpPr>
        <xdr:cNvPr id="779" name="n_1mainValue【児童館】&#10;有形固定資産減価償却率"/>
        <xdr:cNvSpPr txBox="1"/>
      </xdr:nvSpPr>
      <xdr:spPr>
        <a:xfrm>
          <a:off x="15266035" y="1345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153035</xdr:rowOff>
    </xdr:from>
    <xdr:ext cx="400685" cy="259080"/>
    <xdr:sp macro="" textlink="">
      <xdr:nvSpPr>
        <xdr:cNvPr id="780" name="n_2mainValue【児童館】&#10;有形固定資産減価償却率"/>
        <xdr:cNvSpPr txBox="1"/>
      </xdr:nvSpPr>
      <xdr:spPr>
        <a:xfrm>
          <a:off x="14389735" y="133546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122555</xdr:rowOff>
    </xdr:from>
    <xdr:ext cx="400685" cy="254635"/>
    <xdr:sp macro="" textlink="">
      <xdr:nvSpPr>
        <xdr:cNvPr id="781" name="n_3mainValue【児童館】&#10;有形固定資産減価償却率"/>
        <xdr:cNvSpPr txBox="1"/>
      </xdr:nvSpPr>
      <xdr:spPr>
        <a:xfrm>
          <a:off x="13500735" y="13667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139700</xdr:rowOff>
    </xdr:from>
    <xdr:ext cx="400685" cy="259080"/>
    <xdr:sp macro="" textlink="">
      <xdr:nvSpPr>
        <xdr:cNvPr id="782" name="n_4mainValue【児童館】&#10;有形固定資産減価償却率"/>
        <xdr:cNvSpPr txBox="1"/>
      </xdr:nvSpPr>
      <xdr:spPr>
        <a:xfrm>
          <a:off x="12611735" y="136842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91" name="テキスト ボックス 790"/>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2915" cy="259080"/>
    <xdr:sp macro="" textlink="">
      <xdr:nvSpPr>
        <xdr:cNvPr id="793" name="テキスト ボックス 792"/>
        <xdr:cNvSpPr txBox="1"/>
      </xdr:nvSpPr>
      <xdr:spPr>
        <a:xfrm>
          <a:off x="17820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94" name="直線コネクタ 793"/>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2915" cy="259080"/>
    <xdr:sp macro="" textlink="">
      <xdr:nvSpPr>
        <xdr:cNvPr id="795" name="テキスト ボックス 794"/>
        <xdr:cNvSpPr txBox="1"/>
      </xdr:nvSpPr>
      <xdr:spPr>
        <a:xfrm>
          <a:off x="17820640" y="1452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797" name="テキスト ボックス 796"/>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8" name="直線コネクタ 797"/>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2915" cy="259080"/>
    <xdr:sp macro="" textlink="">
      <xdr:nvSpPr>
        <xdr:cNvPr id="799" name="テキスト ボックス 798"/>
        <xdr:cNvSpPr txBox="1"/>
      </xdr:nvSpPr>
      <xdr:spPr>
        <a:xfrm>
          <a:off x="17820640" y="1338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801" name="テキスト ボックス 800"/>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80</xdr:row>
      <xdr:rowOff>38100</xdr:rowOff>
    </xdr:from>
    <xdr:to>
      <xdr:col>116</xdr:col>
      <xdr:colOff>62865</xdr:colOff>
      <xdr:row>86</xdr:row>
      <xdr:rowOff>38100</xdr:rowOff>
    </xdr:to>
    <xdr:cxnSp macro="">
      <xdr:nvCxnSpPr>
        <xdr:cNvPr id="803" name="直線コネクタ 802"/>
        <xdr:cNvCxnSpPr/>
      </xdr:nvCxnSpPr>
      <xdr:spPr>
        <a:xfrm flipV="1">
          <a:off x="22160865" y="137541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4635"/>
    <xdr:sp macro="" textlink="">
      <xdr:nvSpPr>
        <xdr:cNvPr id="804" name="【児童館】&#10;一人当たり面積最小値テキスト"/>
        <xdr:cNvSpPr txBox="1"/>
      </xdr:nvSpPr>
      <xdr:spPr>
        <a:xfrm>
          <a:off x="22199600" y="14786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5" name="直線コネクタ 804"/>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156210</xdr:rowOff>
    </xdr:from>
    <xdr:ext cx="469900" cy="254635"/>
    <xdr:sp macro="" textlink="">
      <xdr:nvSpPr>
        <xdr:cNvPr id="806" name="【児童館】&#10;一人当たり面積最大値テキスト"/>
        <xdr:cNvSpPr txBox="1"/>
      </xdr:nvSpPr>
      <xdr:spPr>
        <a:xfrm>
          <a:off x="22199600" y="13529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80</xdr:row>
      <xdr:rowOff>38100</xdr:rowOff>
    </xdr:from>
    <xdr:to>
      <xdr:col>116</xdr:col>
      <xdr:colOff>152400</xdr:colOff>
      <xdr:row>80</xdr:row>
      <xdr:rowOff>38100</xdr:rowOff>
    </xdr:to>
    <xdr:cxnSp macro="">
      <xdr:nvCxnSpPr>
        <xdr:cNvPr id="807" name="直線コネクタ 806"/>
        <xdr:cNvCxnSpPr/>
      </xdr:nvCxnSpPr>
      <xdr:spPr>
        <a:xfrm>
          <a:off x="22072600" y="1375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22860</xdr:rowOff>
    </xdr:from>
    <xdr:ext cx="469900" cy="259080"/>
    <xdr:sp macro="" textlink="">
      <xdr:nvSpPr>
        <xdr:cNvPr id="808" name="【児童館】&#10;一人当たり面積平均値テキスト"/>
        <xdr:cNvSpPr txBox="1"/>
      </xdr:nvSpPr>
      <xdr:spPr>
        <a:xfrm>
          <a:off x="221996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フローチャート: 判断 8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810" name="フローチャート: 判断 809"/>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2" name="フローチャート: 判断 811"/>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3" name="フローチャート: 判断 81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819" name="楕円 818"/>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111760</xdr:rowOff>
    </xdr:from>
    <xdr:ext cx="469900" cy="254635"/>
    <xdr:sp macro="" textlink="">
      <xdr:nvSpPr>
        <xdr:cNvPr id="820" name="【児童館】&#10;一人当たり面積該当値テキスト"/>
        <xdr:cNvSpPr txBox="1"/>
      </xdr:nvSpPr>
      <xdr:spPr>
        <a:xfrm>
          <a:off x="22199600" y="13656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101600</xdr:rowOff>
    </xdr:from>
    <xdr:to>
      <xdr:col>112</xdr:col>
      <xdr:colOff>38100</xdr:colOff>
      <xdr:row>78</xdr:row>
      <xdr:rowOff>31750</xdr:rowOff>
    </xdr:to>
    <xdr:sp macro="" textlink="">
      <xdr:nvSpPr>
        <xdr:cNvPr id="821" name="楕円 820"/>
        <xdr:cNvSpPr/>
      </xdr:nvSpPr>
      <xdr:spPr>
        <a:xfrm>
          <a:off x="2127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152400</xdr:rowOff>
    </xdr:from>
    <xdr:to>
      <xdr:col>116</xdr:col>
      <xdr:colOff>63500</xdr:colOff>
      <xdr:row>80</xdr:row>
      <xdr:rowOff>38100</xdr:rowOff>
    </xdr:to>
    <xdr:cxnSp macro="">
      <xdr:nvCxnSpPr>
        <xdr:cNvPr id="822" name="直線コネクタ 821"/>
        <xdr:cNvCxnSpPr/>
      </xdr:nvCxnSpPr>
      <xdr:spPr>
        <a:xfrm>
          <a:off x="21323300" y="1335405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823" name="楕円 822"/>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152400</xdr:rowOff>
    </xdr:from>
    <xdr:to>
      <xdr:col>111</xdr:col>
      <xdr:colOff>177800</xdr:colOff>
      <xdr:row>82</xdr:row>
      <xdr:rowOff>95250</xdr:rowOff>
    </xdr:to>
    <xdr:cxnSp macro="">
      <xdr:nvCxnSpPr>
        <xdr:cNvPr id="824" name="直線コネクタ 823"/>
        <xdr:cNvCxnSpPr/>
      </xdr:nvCxnSpPr>
      <xdr:spPr>
        <a:xfrm flipV="1">
          <a:off x="20434300" y="13354050"/>
          <a:ext cx="889000" cy="800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25" name="楕円 824"/>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95250</xdr:rowOff>
    </xdr:to>
    <xdr:cxnSp macro="">
      <xdr:nvCxnSpPr>
        <xdr:cNvPr id="826" name="直線コネクタ 825"/>
        <xdr:cNvCxnSpPr/>
      </xdr:nvCxnSpPr>
      <xdr:spPr>
        <a:xfrm>
          <a:off x="19545300" y="14154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27" name="楕円 826"/>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95250</xdr:rowOff>
    </xdr:to>
    <xdr:cxnSp macro="">
      <xdr:nvCxnSpPr>
        <xdr:cNvPr id="828" name="直線コネクタ 827"/>
        <xdr:cNvCxnSpPr/>
      </xdr:nvCxnSpPr>
      <xdr:spPr>
        <a:xfrm>
          <a:off x="18656300" y="14154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22860</xdr:rowOff>
    </xdr:from>
    <xdr:ext cx="469900" cy="259080"/>
    <xdr:sp macro="" textlink="">
      <xdr:nvSpPr>
        <xdr:cNvPr id="829" name="n_1aveValue【児童館】&#10;一人当たり面積"/>
        <xdr:cNvSpPr txBox="1"/>
      </xdr:nvSpPr>
      <xdr:spPr>
        <a:xfrm>
          <a:off x="21075650" y="1408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137160</xdr:rowOff>
    </xdr:from>
    <xdr:ext cx="465455" cy="259080"/>
    <xdr:sp macro="" textlink="">
      <xdr:nvSpPr>
        <xdr:cNvPr id="830" name="n_2aveValue【児童館】&#10;一人当たり面積"/>
        <xdr:cNvSpPr txBox="1"/>
      </xdr:nvSpPr>
      <xdr:spPr>
        <a:xfrm>
          <a:off x="20199350" y="1436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22860</xdr:rowOff>
    </xdr:from>
    <xdr:ext cx="465455" cy="259080"/>
    <xdr:sp macro="" textlink="">
      <xdr:nvSpPr>
        <xdr:cNvPr id="831" name="n_3aveValue【児童館】&#10;一人当たり面積"/>
        <xdr:cNvSpPr txBox="1"/>
      </xdr:nvSpPr>
      <xdr:spPr>
        <a:xfrm>
          <a:off x="19310350" y="14424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22860</xdr:rowOff>
    </xdr:from>
    <xdr:ext cx="465455" cy="259080"/>
    <xdr:sp macro="" textlink="">
      <xdr:nvSpPr>
        <xdr:cNvPr id="832" name="n_4aveValue【児童館】&#10;一人当たり面積"/>
        <xdr:cNvSpPr txBox="1"/>
      </xdr:nvSpPr>
      <xdr:spPr>
        <a:xfrm>
          <a:off x="18421350" y="14253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48260</xdr:rowOff>
    </xdr:from>
    <xdr:ext cx="469900" cy="259080"/>
    <xdr:sp macro="" textlink="">
      <xdr:nvSpPr>
        <xdr:cNvPr id="833" name="n_1mainValue【児童館】&#10;一人当たり面積"/>
        <xdr:cNvSpPr txBox="1"/>
      </xdr:nvSpPr>
      <xdr:spPr>
        <a:xfrm>
          <a:off x="21075650" y="1307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162560</xdr:rowOff>
    </xdr:from>
    <xdr:ext cx="465455" cy="259080"/>
    <xdr:sp macro="" textlink="">
      <xdr:nvSpPr>
        <xdr:cNvPr id="834" name="n_2mainValue【児童館】&#10;一人当たり面積"/>
        <xdr:cNvSpPr txBox="1"/>
      </xdr:nvSpPr>
      <xdr:spPr>
        <a:xfrm>
          <a:off x="20199350" y="13878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162560</xdr:rowOff>
    </xdr:from>
    <xdr:ext cx="465455" cy="259080"/>
    <xdr:sp macro="" textlink="">
      <xdr:nvSpPr>
        <xdr:cNvPr id="835" name="n_3mainValue【児童館】&#10;一人当たり面積"/>
        <xdr:cNvSpPr txBox="1"/>
      </xdr:nvSpPr>
      <xdr:spPr>
        <a:xfrm>
          <a:off x="19310350" y="13878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162560</xdr:rowOff>
    </xdr:from>
    <xdr:ext cx="465455" cy="259080"/>
    <xdr:sp macro="" textlink="">
      <xdr:nvSpPr>
        <xdr:cNvPr id="836" name="n_4mainValue【児童館】&#10;一人当たり面積"/>
        <xdr:cNvSpPr txBox="1"/>
      </xdr:nvSpPr>
      <xdr:spPr>
        <a:xfrm>
          <a:off x="18421350" y="13878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5" name="テキスト ボックス 844"/>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847" name="テキスト ボックス 846"/>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849" name="テキスト ボックス 84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51" name="テキスト ボックス 85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53" name="テキスト ボックス 85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55" name="テキスト ボックス 85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857" name="テキスト ボックス 856"/>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110490</xdr:rowOff>
    </xdr:from>
    <xdr:to>
      <xdr:col>85</xdr:col>
      <xdr:colOff>126365</xdr:colOff>
      <xdr:row>107</xdr:row>
      <xdr:rowOff>33020</xdr:rowOff>
    </xdr:to>
    <xdr:cxnSp macro="">
      <xdr:nvCxnSpPr>
        <xdr:cNvPr id="859" name="直線コネクタ 858"/>
        <xdr:cNvCxnSpPr/>
      </xdr:nvCxnSpPr>
      <xdr:spPr>
        <a:xfrm flipV="1">
          <a:off x="16318865" y="1742694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36830</xdr:rowOff>
    </xdr:from>
    <xdr:ext cx="405130" cy="259080"/>
    <xdr:sp macro="" textlink="">
      <xdr:nvSpPr>
        <xdr:cNvPr id="860" name="【公民館】&#10;有形固定資産減価償却率最小値テキスト"/>
        <xdr:cNvSpPr txBox="1"/>
      </xdr:nvSpPr>
      <xdr:spPr>
        <a:xfrm>
          <a:off x="16357600" y="1838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33020</xdr:rowOff>
    </xdr:from>
    <xdr:to>
      <xdr:col>86</xdr:col>
      <xdr:colOff>25400</xdr:colOff>
      <xdr:row>107</xdr:row>
      <xdr:rowOff>33020</xdr:rowOff>
    </xdr:to>
    <xdr:cxnSp macro="">
      <xdr:nvCxnSpPr>
        <xdr:cNvPr id="861" name="直線コネクタ 860"/>
        <xdr:cNvCxnSpPr/>
      </xdr:nvCxnSpPr>
      <xdr:spPr>
        <a:xfrm>
          <a:off x="16230600" y="1837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57150</xdr:rowOff>
    </xdr:from>
    <xdr:ext cx="405130" cy="259080"/>
    <xdr:sp macro="" textlink="">
      <xdr:nvSpPr>
        <xdr:cNvPr id="862" name="【公民館】&#10;有形固定資産減価償却率最大値テキスト"/>
        <xdr:cNvSpPr txBox="1"/>
      </xdr:nvSpPr>
      <xdr:spPr>
        <a:xfrm>
          <a:off x="16357600" y="1720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110490</xdr:rowOff>
    </xdr:from>
    <xdr:to>
      <xdr:col>86</xdr:col>
      <xdr:colOff>25400</xdr:colOff>
      <xdr:row>101</xdr:row>
      <xdr:rowOff>110490</xdr:rowOff>
    </xdr:to>
    <xdr:cxnSp macro="">
      <xdr:nvCxnSpPr>
        <xdr:cNvPr id="863" name="直線コネクタ 862"/>
        <xdr:cNvCxnSpPr/>
      </xdr:nvCxnSpPr>
      <xdr:spPr>
        <a:xfrm>
          <a:off x="16230600" y="1742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69850</xdr:rowOff>
    </xdr:from>
    <xdr:ext cx="405130" cy="259080"/>
    <xdr:sp macro="" textlink="">
      <xdr:nvSpPr>
        <xdr:cNvPr id="864" name="【公民館】&#10;有形固定資産減価償却率平均値テキスト"/>
        <xdr:cNvSpPr txBox="1"/>
      </xdr:nvSpPr>
      <xdr:spPr>
        <a:xfrm>
          <a:off x="16357600" y="17729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91440</xdr:rowOff>
    </xdr:from>
    <xdr:to>
      <xdr:col>85</xdr:col>
      <xdr:colOff>177800</xdr:colOff>
      <xdr:row>104</xdr:row>
      <xdr:rowOff>21590</xdr:rowOff>
    </xdr:to>
    <xdr:sp macro="" textlink="">
      <xdr:nvSpPr>
        <xdr:cNvPr id="865" name="フローチャート: 判断 864"/>
        <xdr:cNvSpPr/>
      </xdr:nvSpPr>
      <xdr:spPr>
        <a:xfrm>
          <a:off x="16268700" y="1775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80010</xdr:rowOff>
    </xdr:from>
    <xdr:to>
      <xdr:col>81</xdr:col>
      <xdr:colOff>101600</xdr:colOff>
      <xdr:row>103</xdr:row>
      <xdr:rowOff>10160</xdr:rowOff>
    </xdr:to>
    <xdr:sp macro="" textlink="">
      <xdr:nvSpPr>
        <xdr:cNvPr id="866" name="フローチャート: 判断 865"/>
        <xdr:cNvSpPr/>
      </xdr:nvSpPr>
      <xdr:spPr>
        <a:xfrm>
          <a:off x="15430500" y="1756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6985</xdr:rowOff>
    </xdr:from>
    <xdr:to>
      <xdr:col>76</xdr:col>
      <xdr:colOff>165100</xdr:colOff>
      <xdr:row>102</xdr:row>
      <xdr:rowOff>109220</xdr:rowOff>
    </xdr:to>
    <xdr:sp macro="" textlink="">
      <xdr:nvSpPr>
        <xdr:cNvPr id="867" name="フローチャート: 判断 866"/>
        <xdr:cNvSpPr/>
      </xdr:nvSpPr>
      <xdr:spPr>
        <a:xfrm>
          <a:off x="14541500" y="1749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160020</xdr:rowOff>
    </xdr:from>
    <xdr:to>
      <xdr:col>72</xdr:col>
      <xdr:colOff>38100</xdr:colOff>
      <xdr:row>102</xdr:row>
      <xdr:rowOff>90170</xdr:rowOff>
    </xdr:to>
    <xdr:sp macro="" textlink="">
      <xdr:nvSpPr>
        <xdr:cNvPr id="868" name="フローチャート: 判断 867"/>
        <xdr:cNvSpPr/>
      </xdr:nvSpPr>
      <xdr:spPr>
        <a:xfrm>
          <a:off x="13652500" y="174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80010</xdr:rowOff>
    </xdr:from>
    <xdr:to>
      <xdr:col>67</xdr:col>
      <xdr:colOff>101600</xdr:colOff>
      <xdr:row>101</xdr:row>
      <xdr:rowOff>10160</xdr:rowOff>
    </xdr:to>
    <xdr:sp macro="" textlink="">
      <xdr:nvSpPr>
        <xdr:cNvPr id="869" name="フローチャート: 判断 868"/>
        <xdr:cNvSpPr/>
      </xdr:nvSpPr>
      <xdr:spPr>
        <a:xfrm>
          <a:off x="12763500" y="1722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0" name="テキスト ボックス 8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1" name="テキスト ボックス 8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2" name="テキスト ボックス 8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3" name="テキスト ボックス 8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4" name="テキスト ボックス 8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66675</xdr:rowOff>
    </xdr:from>
    <xdr:to>
      <xdr:col>85</xdr:col>
      <xdr:colOff>177800</xdr:colOff>
      <xdr:row>102</xdr:row>
      <xdr:rowOff>168275</xdr:rowOff>
    </xdr:to>
    <xdr:sp macro="" textlink="">
      <xdr:nvSpPr>
        <xdr:cNvPr id="875" name="楕円 874"/>
        <xdr:cNvSpPr/>
      </xdr:nvSpPr>
      <xdr:spPr>
        <a:xfrm>
          <a:off x="16268700" y="17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89535</xdr:rowOff>
    </xdr:from>
    <xdr:ext cx="405130" cy="254635"/>
    <xdr:sp macro="" textlink="">
      <xdr:nvSpPr>
        <xdr:cNvPr id="876" name="【公民館】&#10;有形固定資産減価償却率該当値テキスト"/>
        <xdr:cNvSpPr txBox="1"/>
      </xdr:nvSpPr>
      <xdr:spPr>
        <a:xfrm>
          <a:off x="16357600" y="174059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48260</xdr:rowOff>
    </xdr:from>
    <xdr:to>
      <xdr:col>81</xdr:col>
      <xdr:colOff>101600</xdr:colOff>
      <xdr:row>102</xdr:row>
      <xdr:rowOff>149860</xdr:rowOff>
    </xdr:to>
    <xdr:sp macro="" textlink="">
      <xdr:nvSpPr>
        <xdr:cNvPr id="877" name="楕円 876"/>
        <xdr:cNvSpPr/>
      </xdr:nvSpPr>
      <xdr:spPr>
        <a:xfrm>
          <a:off x="15430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99060</xdr:rowOff>
    </xdr:from>
    <xdr:to>
      <xdr:col>85</xdr:col>
      <xdr:colOff>127000</xdr:colOff>
      <xdr:row>102</xdr:row>
      <xdr:rowOff>117475</xdr:rowOff>
    </xdr:to>
    <xdr:cxnSp macro="">
      <xdr:nvCxnSpPr>
        <xdr:cNvPr id="878" name="直線コネクタ 877"/>
        <xdr:cNvCxnSpPr/>
      </xdr:nvCxnSpPr>
      <xdr:spPr>
        <a:xfrm>
          <a:off x="15481300" y="175869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879" name="楕円 878"/>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99060</xdr:rowOff>
    </xdr:to>
    <xdr:cxnSp macro="">
      <xdr:nvCxnSpPr>
        <xdr:cNvPr id="880" name="直線コネクタ 879"/>
        <xdr:cNvCxnSpPr/>
      </xdr:nvCxnSpPr>
      <xdr:spPr>
        <a:xfrm>
          <a:off x="14592300" y="174955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881" name="楕円 880"/>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7620</xdr:rowOff>
    </xdr:to>
    <xdr:cxnSp macro="">
      <xdr:nvCxnSpPr>
        <xdr:cNvPr id="882" name="直線コネクタ 881"/>
        <xdr:cNvCxnSpPr/>
      </xdr:nvCxnSpPr>
      <xdr:spPr>
        <a:xfrm>
          <a:off x="13703300" y="17495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148590</xdr:rowOff>
    </xdr:from>
    <xdr:to>
      <xdr:col>67</xdr:col>
      <xdr:colOff>101600</xdr:colOff>
      <xdr:row>103</xdr:row>
      <xdr:rowOff>78740</xdr:rowOff>
    </xdr:to>
    <xdr:sp macro="" textlink="">
      <xdr:nvSpPr>
        <xdr:cNvPr id="883" name="楕円 882"/>
        <xdr:cNvSpPr/>
      </xdr:nvSpPr>
      <xdr:spPr>
        <a:xfrm>
          <a:off x="12763500" y="17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103</xdr:row>
      <xdr:rowOff>27940</xdr:rowOff>
    </xdr:to>
    <xdr:cxnSp macro="">
      <xdr:nvCxnSpPr>
        <xdr:cNvPr id="884" name="直線コネクタ 883"/>
        <xdr:cNvCxnSpPr/>
      </xdr:nvCxnSpPr>
      <xdr:spPr>
        <a:xfrm flipV="1">
          <a:off x="12814300" y="174955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1270</xdr:rowOff>
    </xdr:from>
    <xdr:ext cx="405130" cy="259080"/>
    <xdr:sp macro="" textlink="">
      <xdr:nvSpPr>
        <xdr:cNvPr id="885" name="n_1aveValue【公民館】&#10;有形固定資産減価償却率"/>
        <xdr:cNvSpPr txBox="1"/>
      </xdr:nvSpPr>
      <xdr:spPr>
        <a:xfrm>
          <a:off x="15266035" y="1766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99695</xdr:rowOff>
    </xdr:from>
    <xdr:ext cx="400685" cy="254635"/>
    <xdr:sp macro="" textlink="">
      <xdr:nvSpPr>
        <xdr:cNvPr id="886" name="n_2aveValue【公民館】&#10;有形固定資産減価償却率"/>
        <xdr:cNvSpPr txBox="1"/>
      </xdr:nvSpPr>
      <xdr:spPr>
        <a:xfrm>
          <a:off x="14389735" y="175875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81280</xdr:rowOff>
    </xdr:from>
    <xdr:ext cx="400685" cy="259080"/>
    <xdr:sp macro="" textlink="">
      <xdr:nvSpPr>
        <xdr:cNvPr id="887" name="n_3aveValue【公民館】&#10;有形固定資産減価償却率"/>
        <xdr:cNvSpPr txBox="1"/>
      </xdr:nvSpPr>
      <xdr:spPr>
        <a:xfrm>
          <a:off x="13500735" y="17569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99</xdr:row>
      <xdr:rowOff>26670</xdr:rowOff>
    </xdr:from>
    <xdr:ext cx="400685" cy="259080"/>
    <xdr:sp macro="" textlink="">
      <xdr:nvSpPr>
        <xdr:cNvPr id="888" name="n_4aveValue【公民館】&#10;有形固定資産減価償却率"/>
        <xdr:cNvSpPr txBox="1"/>
      </xdr:nvSpPr>
      <xdr:spPr>
        <a:xfrm>
          <a:off x="12611735" y="170002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166370</xdr:rowOff>
    </xdr:from>
    <xdr:ext cx="405130" cy="254635"/>
    <xdr:sp macro="" textlink="">
      <xdr:nvSpPr>
        <xdr:cNvPr id="889" name="n_1mainValue【公民館】&#10;有形固定資産減価償却率"/>
        <xdr:cNvSpPr txBox="1"/>
      </xdr:nvSpPr>
      <xdr:spPr>
        <a:xfrm>
          <a:off x="15266035" y="173113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74930</xdr:rowOff>
    </xdr:from>
    <xdr:ext cx="400685" cy="254635"/>
    <xdr:sp macro="" textlink="">
      <xdr:nvSpPr>
        <xdr:cNvPr id="890" name="n_2mainValue【公民館】&#10;有形固定資産減価償却率"/>
        <xdr:cNvSpPr txBox="1"/>
      </xdr:nvSpPr>
      <xdr:spPr>
        <a:xfrm>
          <a:off x="14389735" y="172199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74930</xdr:rowOff>
    </xdr:from>
    <xdr:ext cx="400685" cy="254635"/>
    <xdr:sp macro="" textlink="">
      <xdr:nvSpPr>
        <xdr:cNvPr id="891" name="n_3mainValue【公民館】&#10;有形固定資産減価償却率"/>
        <xdr:cNvSpPr txBox="1"/>
      </xdr:nvSpPr>
      <xdr:spPr>
        <a:xfrm>
          <a:off x="13500735" y="172199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69850</xdr:rowOff>
    </xdr:from>
    <xdr:ext cx="400685" cy="259080"/>
    <xdr:sp macro="" textlink="">
      <xdr:nvSpPr>
        <xdr:cNvPr id="892" name="n_4mainValue【公民館】&#10;有形固定資産減価償却率"/>
        <xdr:cNvSpPr txBox="1"/>
      </xdr:nvSpPr>
      <xdr:spPr>
        <a:xfrm>
          <a:off x="12611735" y="17729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1" name="テキスト ボックス 900"/>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2915" cy="259080"/>
    <xdr:sp macro="" textlink="">
      <xdr:nvSpPr>
        <xdr:cNvPr id="903" name="テキスト ボックス 902"/>
        <xdr:cNvSpPr txBox="1"/>
      </xdr:nvSpPr>
      <xdr:spPr>
        <a:xfrm>
          <a:off x="17820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905" name="テキスト ボックス 904"/>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907" name="テキスト ボックス 906"/>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909" name="テキスト ボックス 908"/>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911" name="テキスト ボックス 910"/>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913" name="テキスト ボックス 912"/>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15" name="テキスト ボックス 914"/>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15240</xdr:rowOff>
    </xdr:from>
    <xdr:to>
      <xdr:col>116</xdr:col>
      <xdr:colOff>62865</xdr:colOff>
      <xdr:row>107</xdr:row>
      <xdr:rowOff>95250</xdr:rowOff>
    </xdr:to>
    <xdr:cxnSp macro="">
      <xdr:nvCxnSpPr>
        <xdr:cNvPr id="917" name="直線コネクタ 916"/>
        <xdr:cNvCxnSpPr/>
      </xdr:nvCxnSpPr>
      <xdr:spPr>
        <a:xfrm flipV="1">
          <a:off x="22160865" y="171602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99060</xdr:rowOff>
    </xdr:from>
    <xdr:ext cx="469900" cy="254635"/>
    <xdr:sp macro="" textlink="">
      <xdr:nvSpPr>
        <xdr:cNvPr id="918" name="【公民館】&#10;一人当たり面積最小値テキスト"/>
        <xdr:cNvSpPr txBox="1"/>
      </xdr:nvSpPr>
      <xdr:spPr>
        <a:xfrm>
          <a:off x="22199600" y="1844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919" name="直線コネクタ 918"/>
        <xdr:cNvCxnSpPr/>
      </xdr:nvCxnSpPr>
      <xdr:spPr>
        <a:xfrm>
          <a:off x="22072600" y="184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133350</xdr:rowOff>
    </xdr:from>
    <xdr:ext cx="469900" cy="254635"/>
    <xdr:sp macro="" textlink="">
      <xdr:nvSpPr>
        <xdr:cNvPr id="920" name="【公民館】&#10;一人当たり面積最大値テキスト"/>
        <xdr:cNvSpPr txBox="1"/>
      </xdr:nvSpPr>
      <xdr:spPr>
        <a:xfrm>
          <a:off x="22199600" y="16935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15240</xdr:rowOff>
    </xdr:from>
    <xdr:to>
      <xdr:col>116</xdr:col>
      <xdr:colOff>152400</xdr:colOff>
      <xdr:row>100</xdr:row>
      <xdr:rowOff>15240</xdr:rowOff>
    </xdr:to>
    <xdr:cxnSp macro="">
      <xdr:nvCxnSpPr>
        <xdr:cNvPr id="921" name="直線コネクタ 920"/>
        <xdr:cNvCxnSpPr/>
      </xdr:nvCxnSpPr>
      <xdr:spPr>
        <a:xfrm>
          <a:off x="22072600" y="1716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55880</xdr:rowOff>
    </xdr:from>
    <xdr:ext cx="469900" cy="259080"/>
    <xdr:sp macro="" textlink="">
      <xdr:nvSpPr>
        <xdr:cNvPr id="922" name="【公民館】&#10;一人当たり面積平均値テキスト"/>
        <xdr:cNvSpPr txBox="1"/>
      </xdr:nvSpPr>
      <xdr:spPr>
        <a:xfrm>
          <a:off x="22199600" y="17715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923" name="フローチャート: 判断 922"/>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135890</xdr:rowOff>
    </xdr:from>
    <xdr:to>
      <xdr:col>112</xdr:col>
      <xdr:colOff>38100</xdr:colOff>
      <xdr:row>104</xdr:row>
      <xdr:rowOff>66040</xdr:rowOff>
    </xdr:to>
    <xdr:sp macro="" textlink="">
      <xdr:nvSpPr>
        <xdr:cNvPr id="924" name="フローチャート: 判断 923"/>
        <xdr:cNvSpPr/>
      </xdr:nvSpPr>
      <xdr:spPr>
        <a:xfrm>
          <a:off x="21272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xdr:rowOff>
    </xdr:from>
    <xdr:to>
      <xdr:col>107</xdr:col>
      <xdr:colOff>101600</xdr:colOff>
      <xdr:row>104</xdr:row>
      <xdr:rowOff>104140</xdr:rowOff>
    </xdr:to>
    <xdr:sp macro="" textlink="">
      <xdr:nvSpPr>
        <xdr:cNvPr id="925" name="フローチャート: 判断 924"/>
        <xdr:cNvSpPr/>
      </xdr:nvSpPr>
      <xdr:spPr>
        <a:xfrm>
          <a:off x="20383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40640</xdr:rowOff>
    </xdr:from>
    <xdr:to>
      <xdr:col>102</xdr:col>
      <xdr:colOff>165100</xdr:colOff>
      <xdr:row>104</xdr:row>
      <xdr:rowOff>142240</xdr:rowOff>
    </xdr:to>
    <xdr:sp macro="" textlink="">
      <xdr:nvSpPr>
        <xdr:cNvPr id="926" name="フローチャート: 判断 925"/>
        <xdr:cNvSpPr/>
      </xdr:nvSpPr>
      <xdr:spPr>
        <a:xfrm>
          <a:off x="19494500" y="178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27" name="フローチャート: 判断 926"/>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楕円 932"/>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15240</xdr:rowOff>
    </xdr:from>
    <xdr:ext cx="469900" cy="259080"/>
    <xdr:sp macro="" textlink="">
      <xdr:nvSpPr>
        <xdr:cNvPr id="934" name="【公民館】&#10;一人当たり面積該当値テキスト"/>
        <xdr:cNvSpPr txBox="1"/>
      </xdr:nvSpPr>
      <xdr:spPr>
        <a:xfrm>
          <a:off x="22199600" y="1801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35" name="楕円 934"/>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936" name="直線コネクタ 935"/>
        <xdr:cNvCxnSpPr/>
      </xdr:nvCxnSpPr>
      <xdr:spPr>
        <a:xfrm>
          <a:off x="21323300" y="1808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7" name="楕円 936"/>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938" name="直線コネクタ 937"/>
        <xdr:cNvCxnSpPr/>
      </xdr:nvCxnSpPr>
      <xdr:spPr>
        <a:xfrm>
          <a:off x="20434300" y="1808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9" name="楕円 938"/>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940" name="直線コネクタ 939"/>
        <xdr:cNvCxnSpPr/>
      </xdr:nvCxnSpPr>
      <xdr:spPr>
        <a:xfrm>
          <a:off x="19545300" y="1808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41" name="楕円 940"/>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942" name="直線コネクタ 941"/>
        <xdr:cNvCxnSpPr/>
      </xdr:nvCxnSpPr>
      <xdr:spPr>
        <a:xfrm>
          <a:off x="18656300" y="1808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82550</xdr:rowOff>
    </xdr:from>
    <xdr:ext cx="469900" cy="259080"/>
    <xdr:sp macro="" textlink="">
      <xdr:nvSpPr>
        <xdr:cNvPr id="943" name="n_1aveValue【公民館】&#10;一人当たり面積"/>
        <xdr:cNvSpPr txBox="1"/>
      </xdr:nvSpPr>
      <xdr:spPr>
        <a:xfrm>
          <a:off x="21075650" y="1757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120650</xdr:rowOff>
    </xdr:from>
    <xdr:ext cx="465455" cy="254635"/>
    <xdr:sp macro="" textlink="">
      <xdr:nvSpPr>
        <xdr:cNvPr id="944" name="n_2aveValue【公民館】&#10;一人当たり面積"/>
        <xdr:cNvSpPr txBox="1"/>
      </xdr:nvSpPr>
      <xdr:spPr>
        <a:xfrm>
          <a:off x="20199350" y="176085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158750</xdr:rowOff>
    </xdr:from>
    <xdr:ext cx="465455" cy="259080"/>
    <xdr:sp macro="" textlink="">
      <xdr:nvSpPr>
        <xdr:cNvPr id="945" name="n_3aveValue【公民館】&#10;一人当たり面積"/>
        <xdr:cNvSpPr txBox="1"/>
      </xdr:nvSpPr>
      <xdr:spPr>
        <a:xfrm>
          <a:off x="19310350" y="17646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101</xdr:row>
      <xdr:rowOff>132080</xdr:rowOff>
    </xdr:from>
    <xdr:ext cx="465455" cy="254635"/>
    <xdr:sp macro="" textlink="">
      <xdr:nvSpPr>
        <xdr:cNvPr id="946" name="n_4aveValue【公民館】&#10;一人当たり面積"/>
        <xdr:cNvSpPr txBox="1"/>
      </xdr:nvSpPr>
      <xdr:spPr>
        <a:xfrm>
          <a:off x="18421350" y="17448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129540</xdr:rowOff>
    </xdr:from>
    <xdr:ext cx="469900" cy="259080"/>
    <xdr:sp macro="" textlink="">
      <xdr:nvSpPr>
        <xdr:cNvPr id="947" name="n_1mainValue【公民館】&#10;一人当たり面積"/>
        <xdr:cNvSpPr txBox="1"/>
      </xdr:nvSpPr>
      <xdr:spPr>
        <a:xfrm>
          <a:off x="2107565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129540</xdr:rowOff>
    </xdr:from>
    <xdr:ext cx="465455" cy="259080"/>
    <xdr:sp macro="" textlink="">
      <xdr:nvSpPr>
        <xdr:cNvPr id="948" name="n_2mainValue【公民館】&#10;一人当たり面積"/>
        <xdr:cNvSpPr txBox="1"/>
      </xdr:nvSpPr>
      <xdr:spPr>
        <a:xfrm>
          <a:off x="20199350" y="18131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129540</xdr:rowOff>
    </xdr:from>
    <xdr:ext cx="465455" cy="259080"/>
    <xdr:sp macro="" textlink="">
      <xdr:nvSpPr>
        <xdr:cNvPr id="949" name="n_3mainValue【公民館】&#10;一人当たり面積"/>
        <xdr:cNvSpPr txBox="1"/>
      </xdr:nvSpPr>
      <xdr:spPr>
        <a:xfrm>
          <a:off x="19310350" y="18131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129540</xdr:rowOff>
    </xdr:from>
    <xdr:ext cx="465455" cy="259080"/>
    <xdr:sp macro="" textlink="">
      <xdr:nvSpPr>
        <xdr:cNvPr id="950" name="n_4mainValue【公民館】&#10;一人当たり面積"/>
        <xdr:cNvSpPr txBox="1"/>
      </xdr:nvSpPr>
      <xdr:spPr>
        <a:xfrm>
          <a:off x="18421350" y="18131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類似団体と比較して有形固定資産減価償却率が特に高くなっている施設は，橋りょう・トンネル，公営住宅であり，特に低くなっている施設は認定こども園・幼稚園・保育所，児童館である。</a:t>
          </a:r>
        </a:p>
        <a:p>
          <a:r>
            <a:rPr kumimoji="1" lang="ja-JP" altLang="en-US" sz="1200">
              <a:solidFill>
                <a:sysClr val="windowText" lastClr="000000"/>
              </a:solidFill>
              <a:latin typeface="ＭＳ Ｐゴシック"/>
              <a:ea typeface="ＭＳ Ｐゴシック"/>
            </a:rPr>
            <a:t>　橋りょう・トンネルについては，年々有形固定資産減価償却率が高くなっていることから，定期的な点検及び計画的な修繕・更新等により，引き続き老朽化対策等に取り組んでいく。公営住宅については，築30～40年を経過した住宅が多く，耐用年数が経過しつつあることから，有形固定資産減価償却率が高くなっており，「公営住宅等長寿命化計画」に基づき，適切な維持管理を実施していく必要がある。認定こども園・幼稚園・保育所については，年々有形固定資産減価償却率が減少し，類似団体平均と比較しても低い水準となっているが，これは老朽化していた施設を廃止し，新たにこども園を建設するなど，「子どものための施設等再編基本計画」に基づき計画的な施設管理を進めていることによるものである。児童館についても，耐震補強及び改修工事等を計画的に進めているため，類似団体平均と比較し低い水準となっている。</a:t>
          </a:r>
        </a:p>
        <a:p>
          <a:r>
            <a:rPr kumimoji="1" lang="ja-JP" altLang="en-US" sz="1200">
              <a:solidFill>
                <a:sysClr val="windowText" lastClr="000000"/>
              </a:solidFill>
              <a:latin typeface="ＭＳ Ｐゴシック"/>
              <a:ea typeface="ＭＳ Ｐゴシック"/>
            </a:rPr>
            <a:t>　一人当たり面積は，児童館が平成30年度に大きく増加しているが，これは既存の平泉児童センター及び女性・子どもセンターの２施設を児童館の延床面積に加えたことによるものであり，令和元年度に一人当たり面積が減少しているのは，平泉児童センターの計上面積の修正によるものである。引き続き維持管理経費の推移を注視しつつ，中長期的な視点のもとに公共施設等の最適な配置を実現することが求められる。</a:t>
          </a:r>
        </a:p>
        <a:p>
          <a:endParaRPr kumimoji="1" lang="ja-JP" altLang="en-US" sz="12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95,544
93,036
146.97
47,893,940
44,320,243
3,148,882
28,818,276
13,603,686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26.6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3" name="テキスト ボックス 52"/>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42</xdr:row>
      <xdr:rowOff>67310</xdr:rowOff>
    </xdr:to>
    <xdr:cxnSp macro="">
      <xdr:nvCxnSpPr>
        <xdr:cNvPr id="55" name="直線コネクタ 54"/>
        <xdr:cNvCxnSpPr/>
      </xdr:nvCxnSpPr>
      <xdr:spPr>
        <a:xfrm flipV="1">
          <a:off x="4634865" y="58166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71120</xdr:rowOff>
    </xdr:from>
    <xdr:ext cx="405130" cy="259080"/>
    <xdr:sp macro="" textlink="">
      <xdr:nvSpPr>
        <xdr:cNvPr id="56" name="【図書館】&#10;有形固定資産減価償却率最小値テキスト"/>
        <xdr:cNvSpPr txBox="1"/>
      </xdr:nvSpPr>
      <xdr:spPr>
        <a:xfrm>
          <a:off x="4673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67310</xdr:rowOff>
    </xdr:from>
    <xdr:to>
      <xdr:col>24</xdr:col>
      <xdr:colOff>152400</xdr:colOff>
      <xdr:row>42</xdr:row>
      <xdr:rowOff>67310</xdr:rowOff>
    </xdr:to>
    <xdr:cxnSp macro="">
      <xdr:nvCxnSpPr>
        <xdr:cNvPr id="57" name="直線コネクタ 56"/>
        <xdr:cNvCxnSpPr/>
      </xdr:nvCxnSpPr>
      <xdr:spPr>
        <a:xfrm>
          <a:off x="4546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10795</xdr:rowOff>
    </xdr:from>
    <xdr:ext cx="405130" cy="258445"/>
    <xdr:sp macro="" textlink="">
      <xdr:nvSpPr>
        <xdr:cNvPr id="60" name="【図書館】&#10;有形固定資産減価償却率平均値テキスト"/>
        <xdr:cNvSpPr txBox="1"/>
      </xdr:nvSpPr>
      <xdr:spPr>
        <a:xfrm>
          <a:off x="4673600" y="63544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133985</xdr:rowOff>
    </xdr:to>
    <xdr:sp macro="" textlink="">
      <xdr:nvSpPr>
        <xdr:cNvPr id="61" name="フローチャート: 判断 60"/>
        <xdr:cNvSpPr/>
      </xdr:nvSpPr>
      <xdr:spPr>
        <a:xfrm>
          <a:off x="45847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153670</xdr:rowOff>
    </xdr:from>
    <xdr:to>
      <xdr:col>20</xdr:col>
      <xdr:colOff>38100</xdr:colOff>
      <xdr:row>37</xdr:row>
      <xdr:rowOff>83820</xdr:rowOff>
    </xdr:to>
    <xdr:sp macro="" textlink="">
      <xdr:nvSpPr>
        <xdr:cNvPr id="62" name="フローチャート: 判断 61"/>
        <xdr:cNvSpPr/>
      </xdr:nvSpPr>
      <xdr:spPr>
        <a:xfrm>
          <a:off x="3746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68580</xdr:rowOff>
    </xdr:from>
    <xdr:to>
      <xdr:col>10</xdr:col>
      <xdr:colOff>165100</xdr:colOff>
      <xdr:row>36</xdr:row>
      <xdr:rowOff>170180</xdr:rowOff>
    </xdr:to>
    <xdr:sp macro="" textlink="">
      <xdr:nvSpPr>
        <xdr:cNvPr id="64" name="フローチャート: 判断 63"/>
        <xdr:cNvSpPr/>
      </xdr:nvSpPr>
      <xdr:spPr>
        <a:xfrm>
          <a:off x="196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112395</xdr:rowOff>
    </xdr:from>
    <xdr:to>
      <xdr:col>6</xdr:col>
      <xdr:colOff>38100</xdr:colOff>
      <xdr:row>37</xdr:row>
      <xdr:rowOff>42545</xdr:rowOff>
    </xdr:to>
    <xdr:sp macro="" textlink="">
      <xdr:nvSpPr>
        <xdr:cNvPr id="65" name="フローチャート: 判断 64"/>
        <xdr:cNvSpPr/>
      </xdr:nvSpPr>
      <xdr:spPr>
        <a:xfrm>
          <a:off x="1079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123825</xdr:rowOff>
    </xdr:from>
    <xdr:to>
      <xdr:col>24</xdr:col>
      <xdr:colOff>114300</xdr:colOff>
      <xdr:row>36</xdr:row>
      <xdr:rowOff>53975</xdr:rowOff>
    </xdr:to>
    <xdr:sp macro="" textlink="">
      <xdr:nvSpPr>
        <xdr:cNvPr id="71" name="楕円 70"/>
        <xdr:cNvSpPr/>
      </xdr:nvSpPr>
      <xdr:spPr>
        <a:xfrm>
          <a:off x="45847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146685</xdr:rowOff>
    </xdr:from>
    <xdr:ext cx="405130" cy="254635"/>
    <xdr:sp macro="" textlink="">
      <xdr:nvSpPr>
        <xdr:cNvPr id="72" name="【図書館】&#10;有形固定資産減価償却率該当値テキスト"/>
        <xdr:cNvSpPr txBox="1"/>
      </xdr:nvSpPr>
      <xdr:spPr>
        <a:xfrm>
          <a:off x="4673600" y="59759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32385</xdr:rowOff>
    </xdr:from>
    <xdr:to>
      <xdr:col>20</xdr:col>
      <xdr:colOff>38100</xdr:colOff>
      <xdr:row>35</xdr:row>
      <xdr:rowOff>133985</xdr:rowOff>
    </xdr:to>
    <xdr:sp macro="" textlink="">
      <xdr:nvSpPr>
        <xdr:cNvPr id="73" name="楕円 72"/>
        <xdr:cNvSpPr/>
      </xdr:nvSpPr>
      <xdr:spPr>
        <a:xfrm>
          <a:off x="3746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83185</xdr:rowOff>
    </xdr:from>
    <xdr:to>
      <xdr:col>24</xdr:col>
      <xdr:colOff>63500</xdr:colOff>
      <xdr:row>36</xdr:row>
      <xdr:rowOff>3175</xdr:rowOff>
    </xdr:to>
    <xdr:cxnSp macro="">
      <xdr:nvCxnSpPr>
        <xdr:cNvPr id="74" name="直線コネクタ 73"/>
        <xdr:cNvCxnSpPr/>
      </xdr:nvCxnSpPr>
      <xdr:spPr>
        <a:xfrm>
          <a:off x="3797300" y="608393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137160</xdr:rowOff>
    </xdr:from>
    <xdr:to>
      <xdr:col>15</xdr:col>
      <xdr:colOff>101600</xdr:colOff>
      <xdr:row>38</xdr:row>
      <xdr:rowOff>67310</xdr:rowOff>
    </xdr:to>
    <xdr:sp macro="" textlink="">
      <xdr:nvSpPr>
        <xdr:cNvPr id="75" name="楕円 74"/>
        <xdr:cNvSpPr/>
      </xdr:nvSpPr>
      <xdr:spPr>
        <a:xfrm>
          <a:off x="2857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83185</xdr:rowOff>
    </xdr:from>
    <xdr:to>
      <xdr:col>19</xdr:col>
      <xdr:colOff>177800</xdr:colOff>
      <xdr:row>38</xdr:row>
      <xdr:rowOff>16510</xdr:rowOff>
    </xdr:to>
    <xdr:cxnSp macro="">
      <xdr:nvCxnSpPr>
        <xdr:cNvPr id="76" name="直線コネクタ 75"/>
        <xdr:cNvCxnSpPr/>
      </xdr:nvCxnSpPr>
      <xdr:spPr>
        <a:xfrm flipV="1">
          <a:off x="2908300" y="6083935"/>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91440</xdr:rowOff>
    </xdr:from>
    <xdr:to>
      <xdr:col>10</xdr:col>
      <xdr:colOff>165100</xdr:colOff>
      <xdr:row>38</xdr:row>
      <xdr:rowOff>21590</xdr:rowOff>
    </xdr:to>
    <xdr:sp macro="" textlink="">
      <xdr:nvSpPr>
        <xdr:cNvPr id="77" name="楕円 76"/>
        <xdr:cNvSpPr/>
      </xdr:nvSpPr>
      <xdr:spPr>
        <a:xfrm>
          <a:off x="196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142240</xdr:rowOff>
    </xdr:from>
    <xdr:to>
      <xdr:col>15</xdr:col>
      <xdr:colOff>50800</xdr:colOff>
      <xdr:row>38</xdr:row>
      <xdr:rowOff>16510</xdr:rowOff>
    </xdr:to>
    <xdr:cxnSp macro="">
      <xdr:nvCxnSpPr>
        <xdr:cNvPr id="78" name="直線コネクタ 77"/>
        <xdr:cNvCxnSpPr/>
      </xdr:nvCxnSpPr>
      <xdr:spPr>
        <a:xfrm>
          <a:off x="2019300" y="6485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43815</xdr:rowOff>
    </xdr:from>
    <xdr:to>
      <xdr:col>6</xdr:col>
      <xdr:colOff>38100</xdr:colOff>
      <xdr:row>37</xdr:row>
      <xdr:rowOff>145415</xdr:rowOff>
    </xdr:to>
    <xdr:sp macro="" textlink="">
      <xdr:nvSpPr>
        <xdr:cNvPr id="79" name="楕円 78"/>
        <xdr:cNvSpPr/>
      </xdr:nvSpPr>
      <xdr:spPr>
        <a:xfrm>
          <a:off x="1079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94615</xdr:rowOff>
    </xdr:from>
    <xdr:to>
      <xdr:col>10</xdr:col>
      <xdr:colOff>114300</xdr:colOff>
      <xdr:row>37</xdr:row>
      <xdr:rowOff>142240</xdr:rowOff>
    </xdr:to>
    <xdr:cxnSp macro="">
      <xdr:nvCxnSpPr>
        <xdr:cNvPr id="80" name="直線コネクタ 79"/>
        <xdr:cNvCxnSpPr/>
      </xdr:nvCxnSpPr>
      <xdr:spPr>
        <a:xfrm>
          <a:off x="1130300" y="64382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74930</xdr:rowOff>
    </xdr:from>
    <xdr:ext cx="405130" cy="254635"/>
    <xdr:sp macro="" textlink="">
      <xdr:nvSpPr>
        <xdr:cNvPr id="81" name="n_1aveValue【図書館】&#10;有形固定資産減価償却率"/>
        <xdr:cNvSpPr txBox="1"/>
      </xdr:nvSpPr>
      <xdr:spPr>
        <a:xfrm>
          <a:off x="3582035" y="64185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86360</xdr:rowOff>
    </xdr:from>
    <xdr:ext cx="400685" cy="254635"/>
    <xdr:sp macro="" textlink="">
      <xdr:nvSpPr>
        <xdr:cNvPr id="82" name="n_2aveValue【図書館】&#10;有形固定資産減価償却率"/>
        <xdr:cNvSpPr txBox="1"/>
      </xdr:nvSpPr>
      <xdr:spPr>
        <a:xfrm>
          <a:off x="2705735" y="60871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15240</xdr:rowOff>
    </xdr:from>
    <xdr:ext cx="400685" cy="259080"/>
    <xdr:sp macro="" textlink="">
      <xdr:nvSpPr>
        <xdr:cNvPr id="83" name="n_3aveValue【図書館】&#10;有形固定資産減価償却率"/>
        <xdr:cNvSpPr txBox="1"/>
      </xdr:nvSpPr>
      <xdr:spPr>
        <a:xfrm>
          <a:off x="1816735" y="60159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59055</xdr:rowOff>
    </xdr:from>
    <xdr:ext cx="400685" cy="259080"/>
    <xdr:sp macro="" textlink="">
      <xdr:nvSpPr>
        <xdr:cNvPr id="84" name="n_4aveValue【図書館】&#10;有形固定資産減価償却率"/>
        <xdr:cNvSpPr txBox="1"/>
      </xdr:nvSpPr>
      <xdr:spPr>
        <a:xfrm>
          <a:off x="927735" y="6059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150495</xdr:rowOff>
    </xdr:from>
    <xdr:ext cx="405130" cy="259080"/>
    <xdr:sp macro="" textlink="">
      <xdr:nvSpPr>
        <xdr:cNvPr id="85" name="n_1mainValue【図書館】&#10;有形固定資産減価償却率"/>
        <xdr:cNvSpPr txBox="1"/>
      </xdr:nvSpPr>
      <xdr:spPr>
        <a:xfrm>
          <a:off x="3582035" y="5808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58420</xdr:rowOff>
    </xdr:from>
    <xdr:ext cx="400685" cy="259080"/>
    <xdr:sp macro="" textlink="">
      <xdr:nvSpPr>
        <xdr:cNvPr id="86" name="n_2mainValue【図書館】&#10;有形固定資産減価償却率"/>
        <xdr:cNvSpPr txBox="1"/>
      </xdr:nvSpPr>
      <xdr:spPr>
        <a:xfrm>
          <a:off x="2705735" y="6573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12700</xdr:rowOff>
    </xdr:from>
    <xdr:ext cx="400685" cy="259080"/>
    <xdr:sp macro="" textlink="">
      <xdr:nvSpPr>
        <xdr:cNvPr id="87" name="n_3mainValue【図書館】&#10;有形固定資産減価償却率"/>
        <xdr:cNvSpPr txBox="1"/>
      </xdr:nvSpPr>
      <xdr:spPr>
        <a:xfrm>
          <a:off x="1816735" y="6527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136525</xdr:rowOff>
    </xdr:from>
    <xdr:ext cx="400685" cy="258445"/>
    <xdr:sp macro="" textlink="">
      <xdr:nvSpPr>
        <xdr:cNvPr id="88" name="n_4mainValue【図書館】&#10;有形固定資産減価償却率"/>
        <xdr:cNvSpPr txBox="1"/>
      </xdr:nvSpPr>
      <xdr:spPr>
        <a:xfrm>
          <a:off x="927735" y="64801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97" name="テキスト ボックス 96"/>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2915" cy="259080"/>
    <xdr:sp macro="" textlink="">
      <xdr:nvSpPr>
        <xdr:cNvPr id="99" name="テキスト ボックス 98"/>
        <xdr:cNvSpPr txBox="1"/>
      </xdr:nvSpPr>
      <xdr:spPr>
        <a:xfrm>
          <a:off x="6136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1" name="テキスト ボックス 100"/>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3" name="テキスト ボックス 102"/>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105" name="テキスト ボックス 104"/>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915" cy="259080"/>
    <xdr:sp macro="" textlink="">
      <xdr:nvSpPr>
        <xdr:cNvPr id="107" name="テキスト ボックス 106"/>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915" cy="254635"/>
    <xdr:sp macro="" textlink="">
      <xdr:nvSpPr>
        <xdr:cNvPr id="109" name="テキスト ボックス 108"/>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1" name="テキスト ボックス 110"/>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xdr:cNvCxnSpPr/>
      </xdr:nvCxnSpPr>
      <xdr:spPr>
        <a:xfrm flipV="1">
          <a:off x="10476865" y="57721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60960</xdr:rowOff>
    </xdr:from>
    <xdr:ext cx="469900" cy="259080"/>
    <xdr:sp macro="" textlink="">
      <xdr:nvSpPr>
        <xdr:cNvPr id="114" name="【図書館】&#10;一人当たり面積最小値テキスト"/>
        <xdr:cNvSpPr txBox="1"/>
      </xdr:nvSpPr>
      <xdr:spPr>
        <a:xfrm>
          <a:off x="1051560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60960</xdr:rowOff>
    </xdr:from>
    <xdr:ext cx="469900" cy="259080"/>
    <xdr:sp macro="" textlink="">
      <xdr:nvSpPr>
        <xdr:cNvPr id="116" name="【図書館】&#10;一人当たり面積最大値テキスト"/>
        <xdr:cNvSpPr txBox="1"/>
      </xdr:nvSpPr>
      <xdr:spPr>
        <a:xfrm>
          <a:off x="10515600" y="55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xdr:cNvCxnSpPr/>
      </xdr:nvCxnSpPr>
      <xdr:spPr>
        <a:xfrm>
          <a:off x="10388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48260</xdr:rowOff>
    </xdr:from>
    <xdr:ext cx="469900" cy="259080"/>
    <xdr:sp macro="" textlink="">
      <xdr:nvSpPr>
        <xdr:cNvPr id="118" name="【図書館】&#10;一人当たり面積平均値テキスト"/>
        <xdr:cNvSpPr txBox="1"/>
      </xdr:nvSpPr>
      <xdr:spPr>
        <a:xfrm>
          <a:off x="105156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9" name="楕円 128"/>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92710</xdr:rowOff>
    </xdr:from>
    <xdr:ext cx="469900" cy="259080"/>
    <xdr:sp macro="" textlink="">
      <xdr:nvSpPr>
        <xdr:cNvPr id="130" name="【図書館】&#10;一人当たり面積該当値テキスト"/>
        <xdr:cNvSpPr txBox="1"/>
      </xdr:nvSpPr>
      <xdr:spPr>
        <a:xfrm>
          <a:off x="10515600" y="695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1" name="楕円 130"/>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2" name="直線コネクタ 131"/>
        <xdr:cNvCxnSpPr/>
      </xdr:nvCxnSpPr>
      <xdr:spPr>
        <a:xfrm>
          <a:off x="9639300" y="708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4" name="直線コネクタ 133"/>
        <xdr:cNvCxnSpPr/>
      </xdr:nvCxnSpPr>
      <xdr:spPr>
        <a:xfrm>
          <a:off x="8750300" y="708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6" name="直線コネクタ 135"/>
        <xdr:cNvCxnSpPr/>
      </xdr:nvCxnSpPr>
      <xdr:spPr>
        <a:xfrm>
          <a:off x="7861300" y="708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8" name="直線コネクタ 137"/>
        <xdr:cNvCxnSpPr/>
      </xdr:nvCxnSpPr>
      <xdr:spPr>
        <a:xfrm>
          <a:off x="6972300" y="708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29210</xdr:rowOff>
    </xdr:from>
    <xdr:ext cx="469900" cy="254635"/>
    <xdr:sp macro="" textlink="">
      <xdr:nvSpPr>
        <xdr:cNvPr id="139" name="n_1aveValue【図書館】&#10;一人当たり面積"/>
        <xdr:cNvSpPr txBox="1"/>
      </xdr:nvSpPr>
      <xdr:spPr>
        <a:xfrm>
          <a:off x="9391650" y="6372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10160</xdr:rowOff>
    </xdr:from>
    <xdr:ext cx="465455" cy="259080"/>
    <xdr:sp macro="" textlink="">
      <xdr:nvSpPr>
        <xdr:cNvPr id="140" name="n_2aveValue【図書館】&#10;一人当たり面積"/>
        <xdr:cNvSpPr txBox="1"/>
      </xdr:nvSpPr>
      <xdr:spPr>
        <a:xfrm>
          <a:off x="8515350" y="6353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86360</xdr:rowOff>
    </xdr:from>
    <xdr:ext cx="465455" cy="254635"/>
    <xdr:sp macro="" textlink="">
      <xdr:nvSpPr>
        <xdr:cNvPr id="141" name="n_3aveValue【図書館】&#10;一人当たり面積"/>
        <xdr:cNvSpPr txBox="1"/>
      </xdr:nvSpPr>
      <xdr:spPr>
        <a:xfrm>
          <a:off x="7626350" y="64300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10160</xdr:rowOff>
    </xdr:from>
    <xdr:ext cx="465455" cy="259080"/>
    <xdr:sp macro="" textlink="">
      <xdr:nvSpPr>
        <xdr:cNvPr id="142" name="n_4aveValue【図書館】&#10;一人当たり面積"/>
        <xdr:cNvSpPr txBox="1"/>
      </xdr:nvSpPr>
      <xdr:spPr>
        <a:xfrm>
          <a:off x="6737350" y="652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99060</xdr:rowOff>
    </xdr:from>
    <xdr:ext cx="469900" cy="254635"/>
    <xdr:sp macro="" textlink="">
      <xdr:nvSpPr>
        <xdr:cNvPr id="143" name="n_1mainValue【図書館】&#10;一人当たり面積"/>
        <xdr:cNvSpPr txBox="1"/>
      </xdr:nvSpPr>
      <xdr:spPr>
        <a:xfrm>
          <a:off x="9391650" y="7128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99060</xdr:rowOff>
    </xdr:from>
    <xdr:ext cx="465455" cy="254635"/>
    <xdr:sp macro="" textlink="">
      <xdr:nvSpPr>
        <xdr:cNvPr id="144" name="n_2mainValue【図書館】&#10;一人当たり面積"/>
        <xdr:cNvSpPr txBox="1"/>
      </xdr:nvSpPr>
      <xdr:spPr>
        <a:xfrm>
          <a:off x="8515350" y="7128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99060</xdr:rowOff>
    </xdr:from>
    <xdr:ext cx="465455" cy="254635"/>
    <xdr:sp macro="" textlink="">
      <xdr:nvSpPr>
        <xdr:cNvPr id="145" name="n_3mainValue【図書館】&#10;一人当たり面積"/>
        <xdr:cNvSpPr txBox="1"/>
      </xdr:nvSpPr>
      <xdr:spPr>
        <a:xfrm>
          <a:off x="7626350" y="7128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99060</xdr:rowOff>
    </xdr:from>
    <xdr:ext cx="465455" cy="254635"/>
    <xdr:sp macro="" textlink="">
      <xdr:nvSpPr>
        <xdr:cNvPr id="146" name="n_4mainValue【図書館】&#10;一人当たり面積"/>
        <xdr:cNvSpPr txBox="1"/>
      </xdr:nvSpPr>
      <xdr:spPr>
        <a:xfrm>
          <a:off x="6737350" y="7128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5" name="テキスト ボックス 154"/>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7" name="テキスト ボックス 156"/>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59" name="テキスト ボックス 158"/>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3" name="テキスト ボックス 162"/>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69" name="テキスト ボックス 168"/>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166370</xdr:rowOff>
    </xdr:from>
    <xdr:to>
      <xdr:col>24</xdr:col>
      <xdr:colOff>62865</xdr:colOff>
      <xdr:row>63</xdr:row>
      <xdr:rowOff>17780</xdr:rowOff>
    </xdr:to>
    <xdr:cxnSp macro="">
      <xdr:nvCxnSpPr>
        <xdr:cNvPr id="171" name="直線コネクタ 170"/>
        <xdr:cNvCxnSpPr/>
      </xdr:nvCxnSpPr>
      <xdr:spPr>
        <a:xfrm flipV="1">
          <a:off x="4634865" y="97675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20955</xdr:rowOff>
    </xdr:from>
    <xdr:ext cx="405130" cy="254635"/>
    <xdr:sp macro="" textlink="">
      <xdr:nvSpPr>
        <xdr:cNvPr id="172" name="【体育館・プール】&#10;有形固定資産減価償却率最小値テキスト"/>
        <xdr:cNvSpPr txBox="1"/>
      </xdr:nvSpPr>
      <xdr:spPr>
        <a:xfrm>
          <a:off x="4673600" y="10822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17780</xdr:rowOff>
    </xdr:from>
    <xdr:to>
      <xdr:col>24</xdr:col>
      <xdr:colOff>152400</xdr:colOff>
      <xdr:row>63</xdr:row>
      <xdr:rowOff>17780</xdr:rowOff>
    </xdr:to>
    <xdr:cxnSp macro="">
      <xdr:nvCxnSpPr>
        <xdr:cNvPr id="173" name="直線コネクタ 172"/>
        <xdr:cNvCxnSpPr/>
      </xdr:nvCxnSpPr>
      <xdr:spPr>
        <a:xfrm>
          <a:off x="4546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112395</xdr:rowOff>
    </xdr:from>
    <xdr:ext cx="405130" cy="254635"/>
    <xdr:sp macro="" textlink="">
      <xdr:nvSpPr>
        <xdr:cNvPr id="174" name="【体育館・プール】&#10;有形固定資産減価償却率最大値テキスト"/>
        <xdr:cNvSpPr txBox="1"/>
      </xdr:nvSpPr>
      <xdr:spPr>
        <a:xfrm>
          <a:off x="4673600" y="95421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166370</xdr:rowOff>
    </xdr:from>
    <xdr:to>
      <xdr:col>24</xdr:col>
      <xdr:colOff>152400</xdr:colOff>
      <xdr:row>56</xdr:row>
      <xdr:rowOff>166370</xdr:rowOff>
    </xdr:to>
    <xdr:cxnSp macro="">
      <xdr:nvCxnSpPr>
        <xdr:cNvPr id="175" name="直線コネクタ 174"/>
        <xdr:cNvCxnSpPr/>
      </xdr:nvCxnSpPr>
      <xdr:spPr>
        <a:xfrm>
          <a:off x="4546600" y="976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63500</xdr:rowOff>
    </xdr:from>
    <xdr:ext cx="405130" cy="254635"/>
    <xdr:sp macro="" textlink="">
      <xdr:nvSpPr>
        <xdr:cNvPr id="176" name="【体育館・プール】&#10;有形固定資産減価償却率平均値テキスト"/>
        <xdr:cNvSpPr txBox="1"/>
      </xdr:nvSpPr>
      <xdr:spPr>
        <a:xfrm>
          <a:off x="4673600" y="101790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2" name="テキスト ボックス 181"/>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3" name="テキスト ボックス 182"/>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4" name="テキスト ボックス 183"/>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5" name="テキスト ボックス 184"/>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6" name="テキスト ボックス 185"/>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87" name="楕円 186"/>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139700</xdr:rowOff>
    </xdr:from>
    <xdr:ext cx="405130" cy="259080"/>
    <xdr:sp macro="" textlink="">
      <xdr:nvSpPr>
        <xdr:cNvPr id="188" name="【体育館・プール】&#10;有形固定資産減価償却率該当値テキスト"/>
        <xdr:cNvSpPr txBox="1"/>
      </xdr:nvSpPr>
      <xdr:spPr>
        <a:xfrm>
          <a:off x="4673600" y="991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89" name="楕円 188"/>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110490</xdr:rowOff>
    </xdr:from>
    <xdr:to>
      <xdr:col>24</xdr:col>
      <xdr:colOff>63500</xdr:colOff>
      <xdr:row>58</xdr:row>
      <xdr:rowOff>167640</xdr:rowOff>
    </xdr:to>
    <xdr:cxnSp macro="">
      <xdr:nvCxnSpPr>
        <xdr:cNvPr id="190" name="直線コネクタ 189"/>
        <xdr:cNvCxnSpPr/>
      </xdr:nvCxnSpPr>
      <xdr:spPr>
        <a:xfrm>
          <a:off x="3797300" y="100545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1" name="楕円 190"/>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61</xdr:row>
      <xdr:rowOff>144780</xdr:rowOff>
    </xdr:to>
    <xdr:cxnSp macro="">
      <xdr:nvCxnSpPr>
        <xdr:cNvPr id="192" name="直線コネクタ 191"/>
        <xdr:cNvCxnSpPr/>
      </xdr:nvCxnSpPr>
      <xdr:spPr>
        <a:xfrm flipV="1">
          <a:off x="2908300" y="1005459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3" name="楕円 192"/>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144780</xdr:rowOff>
    </xdr:to>
    <xdr:cxnSp macro="">
      <xdr:nvCxnSpPr>
        <xdr:cNvPr id="194" name="直線コネクタ 193"/>
        <xdr:cNvCxnSpPr/>
      </xdr:nvCxnSpPr>
      <xdr:spPr>
        <a:xfrm>
          <a:off x="2019300" y="10568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5" name="楕円 194"/>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86360</xdr:rowOff>
    </xdr:from>
    <xdr:to>
      <xdr:col>10</xdr:col>
      <xdr:colOff>114300</xdr:colOff>
      <xdr:row>61</xdr:row>
      <xdr:rowOff>110490</xdr:rowOff>
    </xdr:to>
    <xdr:cxnSp macro="">
      <xdr:nvCxnSpPr>
        <xdr:cNvPr id="196" name="直線コネクタ 195"/>
        <xdr:cNvCxnSpPr/>
      </xdr:nvCxnSpPr>
      <xdr:spPr>
        <a:xfrm>
          <a:off x="1130300" y="105448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169545</xdr:rowOff>
    </xdr:from>
    <xdr:ext cx="405130" cy="254635"/>
    <xdr:sp macro="" textlink="">
      <xdr:nvSpPr>
        <xdr:cNvPr id="197" name="n_1aveValue【体育館・プール】&#10;有形固定資産減価償却率"/>
        <xdr:cNvSpPr txBox="1"/>
      </xdr:nvSpPr>
      <xdr:spPr>
        <a:xfrm>
          <a:off x="3582035" y="102850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29210</xdr:rowOff>
    </xdr:from>
    <xdr:ext cx="400685" cy="254635"/>
    <xdr:sp macro="" textlink="">
      <xdr:nvSpPr>
        <xdr:cNvPr id="198" name="n_2aveValue【体育館・プール】&#10;有形固定資産減価償却率"/>
        <xdr:cNvSpPr txBox="1"/>
      </xdr:nvSpPr>
      <xdr:spPr>
        <a:xfrm>
          <a:off x="2705735" y="99733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65405</xdr:rowOff>
    </xdr:from>
    <xdr:ext cx="400685" cy="254635"/>
    <xdr:sp macro="" textlink="">
      <xdr:nvSpPr>
        <xdr:cNvPr id="199" name="n_3aveValue【体育館・プール】&#10;有形固定資産減価償却率"/>
        <xdr:cNvSpPr txBox="1"/>
      </xdr:nvSpPr>
      <xdr:spPr>
        <a:xfrm>
          <a:off x="1816735" y="100095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48260</xdr:rowOff>
    </xdr:from>
    <xdr:ext cx="400685" cy="259080"/>
    <xdr:sp macro="" textlink="">
      <xdr:nvSpPr>
        <xdr:cNvPr id="200" name="n_4aveValue【体育館・プール】&#10;有形固定資産減価償却率"/>
        <xdr:cNvSpPr txBox="1"/>
      </xdr:nvSpPr>
      <xdr:spPr>
        <a:xfrm>
          <a:off x="927735" y="99923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6350</xdr:rowOff>
    </xdr:from>
    <xdr:ext cx="405130" cy="254635"/>
    <xdr:sp macro="" textlink="">
      <xdr:nvSpPr>
        <xdr:cNvPr id="201" name="n_1mainValue【体育館・プール】&#10;有形固定資産減価償却率"/>
        <xdr:cNvSpPr txBox="1"/>
      </xdr:nvSpPr>
      <xdr:spPr>
        <a:xfrm>
          <a:off x="3582035" y="97790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15240</xdr:rowOff>
    </xdr:from>
    <xdr:ext cx="400685" cy="259080"/>
    <xdr:sp macro="" textlink="">
      <xdr:nvSpPr>
        <xdr:cNvPr id="202" name="n_2mainValue【体育館・プール】&#10;有形固定資産減価償却率"/>
        <xdr:cNvSpPr txBox="1"/>
      </xdr:nvSpPr>
      <xdr:spPr>
        <a:xfrm>
          <a:off x="2705735" y="106451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152400</xdr:rowOff>
    </xdr:from>
    <xdr:ext cx="400685" cy="259080"/>
    <xdr:sp macro="" textlink="">
      <xdr:nvSpPr>
        <xdr:cNvPr id="203" name="n_3mainValue【体育館・プール】&#10;有形固定資産減価償却率"/>
        <xdr:cNvSpPr txBox="1"/>
      </xdr:nvSpPr>
      <xdr:spPr>
        <a:xfrm>
          <a:off x="1816735" y="106108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127635</xdr:rowOff>
    </xdr:from>
    <xdr:ext cx="400685" cy="259080"/>
    <xdr:sp macro="" textlink="">
      <xdr:nvSpPr>
        <xdr:cNvPr id="204" name="n_4mainValue【体育館・プール】&#10;有形固定資産減価償却率"/>
        <xdr:cNvSpPr txBox="1"/>
      </xdr:nvSpPr>
      <xdr:spPr>
        <a:xfrm>
          <a:off x="927735" y="10586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3" name="テキスト ボックス 21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2915" cy="254635"/>
    <xdr:sp macro="" textlink="">
      <xdr:nvSpPr>
        <xdr:cNvPr id="216" name="テキスト ボックス 215"/>
        <xdr:cNvSpPr txBox="1"/>
      </xdr:nvSpPr>
      <xdr:spPr>
        <a:xfrm>
          <a:off x="6136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2915" cy="254635"/>
    <xdr:sp macro="" textlink="">
      <xdr:nvSpPr>
        <xdr:cNvPr id="218" name="テキスト ボックス 217"/>
        <xdr:cNvSpPr txBox="1"/>
      </xdr:nvSpPr>
      <xdr:spPr>
        <a:xfrm>
          <a:off x="6136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2915" cy="254635"/>
    <xdr:sp macro="" textlink="">
      <xdr:nvSpPr>
        <xdr:cNvPr id="220" name="テキスト ボックス 219"/>
        <xdr:cNvSpPr txBox="1"/>
      </xdr:nvSpPr>
      <xdr:spPr>
        <a:xfrm>
          <a:off x="6136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2915" cy="254635"/>
    <xdr:sp macro="" textlink="">
      <xdr:nvSpPr>
        <xdr:cNvPr id="222" name="テキスト ボックス 221"/>
        <xdr:cNvSpPr txBox="1"/>
      </xdr:nvSpPr>
      <xdr:spPr>
        <a:xfrm>
          <a:off x="6136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24" name="テキスト ボックス 223"/>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105410</xdr:rowOff>
    </xdr:to>
    <xdr:cxnSp macro="">
      <xdr:nvCxnSpPr>
        <xdr:cNvPr id="226" name="直線コネクタ 225"/>
        <xdr:cNvCxnSpPr/>
      </xdr:nvCxnSpPr>
      <xdr:spPr>
        <a:xfrm flipV="1">
          <a:off x="10476865" y="960120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109220</xdr:rowOff>
    </xdr:from>
    <xdr:ext cx="469900" cy="254635"/>
    <xdr:sp macro="" textlink="">
      <xdr:nvSpPr>
        <xdr:cNvPr id="227" name="【体育館・プール】&#10;一人当たり面積最小値テキスト"/>
        <xdr:cNvSpPr txBox="1"/>
      </xdr:nvSpPr>
      <xdr:spPr>
        <a:xfrm>
          <a:off x="10515600" y="107391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105410</xdr:rowOff>
    </xdr:from>
    <xdr:to>
      <xdr:col>55</xdr:col>
      <xdr:colOff>88900</xdr:colOff>
      <xdr:row>62</xdr:row>
      <xdr:rowOff>105410</xdr:rowOff>
    </xdr:to>
    <xdr:cxnSp macro="">
      <xdr:nvCxnSpPr>
        <xdr:cNvPr id="228" name="直線コネクタ 227"/>
        <xdr:cNvCxnSpPr/>
      </xdr:nvCxnSpPr>
      <xdr:spPr>
        <a:xfrm>
          <a:off x="10388600" y="1073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118110</xdr:rowOff>
    </xdr:from>
    <xdr:ext cx="469900" cy="259080"/>
    <xdr:sp macro="" textlink="">
      <xdr:nvSpPr>
        <xdr:cNvPr id="229" name="【体育館・プール】&#10;一人当たり面積最大値テキスト"/>
        <xdr:cNvSpPr txBox="1"/>
      </xdr:nvSpPr>
      <xdr:spPr>
        <a:xfrm>
          <a:off x="10515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xdr:cNvCxnSpPr/>
      </xdr:nvCxnSpPr>
      <xdr:spPr>
        <a:xfrm>
          <a:off x="10388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38100</xdr:rowOff>
    </xdr:from>
    <xdr:ext cx="469900" cy="259080"/>
    <xdr:sp macro="" textlink="">
      <xdr:nvSpPr>
        <xdr:cNvPr id="231" name="【体育館・プール】&#10;一人当たり面積平均値テキスト"/>
        <xdr:cNvSpPr txBox="1"/>
      </xdr:nvSpPr>
      <xdr:spPr>
        <a:xfrm>
          <a:off x="10515600" y="9982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59</xdr:row>
      <xdr:rowOff>15240</xdr:rowOff>
    </xdr:from>
    <xdr:to>
      <xdr:col>55</xdr:col>
      <xdr:colOff>50800</xdr:colOff>
      <xdr:row>59</xdr:row>
      <xdr:rowOff>116840</xdr:rowOff>
    </xdr:to>
    <xdr:sp macro="" textlink="">
      <xdr:nvSpPr>
        <xdr:cNvPr id="232" name="フローチャート: 判断 231"/>
        <xdr:cNvSpPr/>
      </xdr:nvSpPr>
      <xdr:spPr>
        <a:xfrm>
          <a:off x="104267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146050</xdr:rowOff>
    </xdr:from>
    <xdr:to>
      <xdr:col>50</xdr:col>
      <xdr:colOff>165100</xdr:colOff>
      <xdr:row>59</xdr:row>
      <xdr:rowOff>76200</xdr:rowOff>
    </xdr:to>
    <xdr:sp macro="" textlink="">
      <xdr:nvSpPr>
        <xdr:cNvPr id="233" name="フローチャート: 判断 232"/>
        <xdr:cNvSpPr/>
      </xdr:nvSpPr>
      <xdr:spPr>
        <a:xfrm>
          <a:off x="9588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90805</xdr:rowOff>
    </xdr:from>
    <xdr:to>
      <xdr:col>41</xdr:col>
      <xdr:colOff>101600</xdr:colOff>
      <xdr:row>59</xdr:row>
      <xdr:rowOff>20955</xdr:rowOff>
    </xdr:to>
    <xdr:sp macro="" textlink="">
      <xdr:nvSpPr>
        <xdr:cNvPr id="235" name="フローチャート: 判断 234"/>
        <xdr:cNvSpPr/>
      </xdr:nvSpPr>
      <xdr:spPr>
        <a:xfrm>
          <a:off x="7810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6" name="フローチャート: 判断 235"/>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37" name="テキスト ボックス 236"/>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38" name="テキスト ボックス 237"/>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39" name="テキスト ボックス 238"/>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0" name="テキスト ボックス 239"/>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1" name="テキスト ボックス 240"/>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67945</xdr:rowOff>
    </xdr:from>
    <xdr:to>
      <xdr:col>55</xdr:col>
      <xdr:colOff>50800</xdr:colOff>
      <xdr:row>60</xdr:row>
      <xdr:rowOff>169545</xdr:rowOff>
    </xdr:to>
    <xdr:sp macro="" textlink="">
      <xdr:nvSpPr>
        <xdr:cNvPr id="242" name="楕円 241"/>
        <xdr:cNvSpPr/>
      </xdr:nvSpPr>
      <xdr:spPr>
        <a:xfrm>
          <a:off x="104267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46355</xdr:rowOff>
    </xdr:from>
    <xdr:ext cx="469900" cy="259080"/>
    <xdr:sp macro="" textlink="">
      <xdr:nvSpPr>
        <xdr:cNvPr id="243" name="【体育館・プール】&#10;一人当たり面積該当値テキスト"/>
        <xdr:cNvSpPr txBox="1"/>
      </xdr:nvSpPr>
      <xdr:spPr>
        <a:xfrm>
          <a:off x="10515600" y="10333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67945</xdr:rowOff>
    </xdr:from>
    <xdr:to>
      <xdr:col>50</xdr:col>
      <xdr:colOff>165100</xdr:colOff>
      <xdr:row>60</xdr:row>
      <xdr:rowOff>169545</xdr:rowOff>
    </xdr:to>
    <xdr:sp macro="" textlink="">
      <xdr:nvSpPr>
        <xdr:cNvPr id="244" name="楕円 243"/>
        <xdr:cNvSpPr/>
      </xdr:nvSpPr>
      <xdr:spPr>
        <a:xfrm>
          <a:off x="95885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118745</xdr:rowOff>
    </xdr:from>
    <xdr:to>
      <xdr:col>55</xdr:col>
      <xdr:colOff>0</xdr:colOff>
      <xdr:row>60</xdr:row>
      <xdr:rowOff>118745</xdr:rowOff>
    </xdr:to>
    <xdr:cxnSp macro="">
      <xdr:nvCxnSpPr>
        <xdr:cNvPr id="245" name="直線コネクタ 244"/>
        <xdr:cNvCxnSpPr/>
      </xdr:nvCxnSpPr>
      <xdr:spPr>
        <a:xfrm>
          <a:off x="9639300" y="10405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46" name="楕円 245"/>
        <xdr:cNvSpPr/>
      </xdr:nvSpPr>
      <xdr:spPr>
        <a:xfrm>
          <a:off x="869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118745</xdr:rowOff>
    </xdr:from>
    <xdr:to>
      <xdr:col>50</xdr:col>
      <xdr:colOff>114300</xdr:colOff>
      <xdr:row>61</xdr:row>
      <xdr:rowOff>34290</xdr:rowOff>
    </xdr:to>
    <xdr:cxnSp macro="">
      <xdr:nvCxnSpPr>
        <xdr:cNvPr id="247" name="直線コネクタ 246"/>
        <xdr:cNvCxnSpPr/>
      </xdr:nvCxnSpPr>
      <xdr:spPr>
        <a:xfrm flipV="1">
          <a:off x="8750300" y="104057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49530</xdr:rowOff>
    </xdr:from>
    <xdr:to>
      <xdr:col>41</xdr:col>
      <xdr:colOff>101600</xdr:colOff>
      <xdr:row>60</xdr:row>
      <xdr:rowOff>151130</xdr:rowOff>
    </xdr:to>
    <xdr:sp macro="" textlink="">
      <xdr:nvSpPr>
        <xdr:cNvPr id="248" name="楕円 247"/>
        <xdr:cNvSpPr/>
      </xdr:nvSpPr>
      <xdr:spPr>
        <a:xfrm>
          <a:off x="7810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100330</xdr:rowOff>
    </xdr:from>
    <xdr:to>
      <xdr:col>45</xdr:col>
      <xdr:colOff>177800</xdr:colOff>
      <xdr:row>61</xdr:row>
      <xdr:rowOff>34290</xdr:rowOff>
    </xdr:to>
    <xdr:cxnSp macro="">
      <xdr:nvCxnSpPr>
        <xdr:cNvPr id="249" name="直線コネクタ 248"/>
        <xdr:cNvCxnSpPr/>
      </xdr:nvCxnSpPr>
      <xdr:spPr>
        <a:xfrm>
          <a:off x="7861300" y="103873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49530</xdr:rowOff>
    </xdr:from>
    <xdr:to>
      <xdr:col>36</xdr:col>
      <xdr:colOff>165100</xdr:colOff>
      <xdr:row>60</xdr:row>
      <xdr:rowOff>151130</xdr:rowOff>
    </xdr:to>
    <xdr:sp macro="" textlink="">
      <xdr:nvSpPr>
        <xdr:cNvPr id="250" name="楕円 249"/>
        <xdr:cNvSpPr/>
      </xdr:nvSpPr>
      <xdr:spPr>
        <a:xfrm>
          <a:off x="6921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100330</xdr:rowOff>
    </xdr:from>
    <xdr:to>
      <xdr:col>41</xdr:col>
      <xdr:colOff>50800</xdr:colOff>
      <xdr:row>60</xdr:row>
      <xdr:rowOff>100330</xdr:rowOff>
    </xdr:to>
    <xdr:cxnSp macro="">
      <xdr:nvCxnSpPr>
        <xdr:cNvPr id="251" name="直線コネクタ 250"/>
        <xdr:cNvCxnSpPr/>
      </xdr:nvCxnSpPr>
      <xdr:spPr>
        <a:xfrm>
          <a:off x="6972300" y="10387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57</xdr:row>
      <xdr:rowOff>92710</xdr:rowOff>
    </xdr:from>
    <xdr:ext cx="469900" cy="259080"/>
    <xdr:sp macro="" textlink="">
      <xdr:nvSpPr>
        <xdr:cNvPr id="252" name="n_1aveValue【体育館・プール】&#10;一人当たり面積"/>
        <xdr:cNvSpPr txBox="1"/>
      </xdr:nvSpPr>
      <xdr:spPr>
        <a:xfrm>
          <a:off x="9391650" y="9865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57</xdr:row>
      <xdr:rowOff>101600</xdr:rowOff>
    </xdr:from>
    <xdr:ext cx="465455" cy="259080"/>
    <xdr:sp macro="" textlink="">
      <xdr:nvSpPr>
        <xdr:cNvPr id="253" name="n_2aveValue【体育館・プール】&#10;一人当たり面積"/>
        <xdr:cNvSpPr txBox="1"/>
      </xdr:nvSpPr>
      <xdr:spPr>
        <a:xfrm>
          <a:off x="8515350" y="9874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57</xdr:row>
      <xdr:rowOff>37465</xdr:rowOff>
    </xdr:from>
    <xdr:ext cx="465455" cy="259080"/>
    <xdr:sp macro="" textlink="">
      <xdr:nvSpPr>
        <xdr:cNvPr id="254" name="n_3aveValue【体育館・プール】&#10;一人当たり面積"/>
        <xdr:cNvSpPr txBox="1"/>
      </xdr:nvSpPr>
      <xdr:spPr>
        <a:xfrm>
          <a:off x="7626350" y="9810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57</xdr:row>
      <xdr:rowOff>147320</xdr:rowOff>
    </xdr:from>
    <xdr:ext cx="465455" cy="259080"/>
    <xdr:sp macro="" textlink="">
      <xdr:nvSpPr>
        <xdr:cNvPr id="255" name="n_4aveValue【体育館・プール】&#10;一人当たり面積"/>
        <xdr:cNvSpPr txBox="1"/>
      </xdr:nvSpPr>
      <xdr:spPr>
        <a:xfrm>
          <a:off x="6737350" y="9919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160655</xdr:rowOff>
    </xdr:from>
    <xdr:ext cx="469900" cy="259080"/>
    <xdr:sp macro="" textlink="">
      <xdr:nvSpPr>
        <xdr:cNvPr id="256" name="n_1mainValue【体育館・プール】&#10;一人当たり面積"/>
        <xdr:cNvSpPr txBox="1"/>
      </xdr:nvSpPr>
      <xdr:spPr>
        <a:xfrm>
          <a:off x="9391650" y="10447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76200</xdr:rowOff>
    </xdr:from>
    <xdr:ext cx="465455" cy="254635"/>
    <xdr:sp macro="" textlink="">
      <xdr:nvSpPr>
        <xdr:cNvPr id="257" name="n_2mainValue【体育館・プール】&#10;一人当たり面積"/>
        <xdr:cNvSpPr txBox="1"/>
      </xdr:nvSpPr>
      <xdr:spPr>
        <a:xfrm>
          <a:off x="8515350" y="105346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142240</xdr:rowOff>
    </xdr:from>
    <xdr:ext cx="465455" cy="259080"/>
    <xdr:sp macro="" textlink="">
      <xdr:nvSpPr>
        <xdr:cNvPr id="258" name="n_3mainValue【体育館・プール】&#10;一人当たり面積"/>
        <xdr:cNvSpPr txBox="1"/>
      </xdr:nvSpPr>
      <xdr:spPr>
        <a:xfrm>
          <a:off x="7626350" y="10429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142240</xdr:rowOff>
    </xdr:from>
    <xdr:ext cx="465455" cy="259080"/>
    <xdr:sp macro="" textlink="">
      <xdr:nvSpPr>
        <xdr:cNvPr id="259" name="n_4mainValue【体育館・プール】&#10;一人当たり面積"/>
        <xdr:cNvSpPr txBox="1"/>
      </xdr:nvSpPr>
      <xdr:spPr>
        <a:xfrm>
          <a:off x="6737350" y="10429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68" name="テキスト ボックス 267"/>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0" name="テキスト ボックス 269"/>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2915" cy="259080"/>
    <xdr:sp macro="" textlink="">
      <xdr:nvSpPr>
        <xdr:cNvPr id="272" name="テキスト ボックス 271"/>
        <xdr:cNvSpPr txBox="1"/>
      </xdr:nvSpPr>
      <xdr:spPr>
        <a:xfrm>
          <a:off x="294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74930</xdr:rowOff>
    </xdr:from>
    <xdr:to>
      <xdr:col>24</xdr:col>
      <xdr:colOff>62865</xdr:colOff>
      <xdr:row>85</xdr:row>
      <xdr:rowOff>52070</xdr:rowOff>
    </xdr:to>
    <xdr:cxnSp macro="">
      <xdr:nvCxnSpPr>
        <xdr:cNvPr id="282" name="直線コネクタ 281"/>
        <xdr:cNvCxnSpPr/>
      </xdr:nvCxnSpPr>
      <xdr:spPr>
        <a:xfrm flipV="1">
          <a:off x="4634865" y="132765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55880</xdr:rowOff>
    </xdr:from>
    <xdr:ext cx="405130" cy="259080"/>
    <xdr:sp macro="" textlink="">
      <xdr:nvSpPr>
        <xdr:cNvPr id="283" name="【福祉施設】&#10;有形固定資産減価償却率最小値テキスト"/>
        <xdr:cNvSpPr txBox="1"/>
      </xdr:nvSpPr>
      <xdr:spPr>
        <a:xfrm>
          <a:off x="4673600" y="1462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52070</xdr:rowOff>
    </xdr:from>
    <xdr:to>
      <xdr:col>24</xdr:col>
      <xdr:colOff>152400</xdr:colOff>
      <xdr:row>85</xdr:row>
      <xdr:rowOff>52070</xdr:rowOff>
    </xdr:to>
    <xdr:cxnSp macro="">
      <xdr:nvCxnSpPr>
        <xdr:cNvPr id="284" name="直線コネクタ 283"/>
        <xdr:cNvCxnSpPr/>
      </xdr:nvCxnSpPr>
      <xdr:spPr>
        <a:xfrm>
          <a:off x="4546600" y="1462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21590</xdr:rowOff>
    </xdr:from>
    <xdr:ext cx="405130" cy="259080"/>
    <xdr:sp macro="" textlink="">
      <xdr:nvSpPr>
        <xdr:cNvPr id="285" name="【福祉施設】&#10;有形固定資産減価償却率最大値テキスト"/>
        <xdr:cNvSpPr txBox="1"/>
      </xdr:nvSpPr>
      <xdr:spPr>
        <a:xfrm>
          <a:off x="4673600" y="1305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74930</xdr:rowOff>
    </xdr:from>
    <xdr:to>
      <xdr:col>24</xdr:col>
      <xdr:colOff>152400</xdr:colOff>
      <xdr:row>77</xdr:row>
      <xdr:rowOff>74930</xdr:rowOff>
    </xdr:to>
    <xdr:cxnSp macro="">
      <xdr:nvCxnSpPr>
        <xdr:cNvPr id="286" name="直線コネクタ 285"/>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151130</xdr:rowOff>
    </xdr:from>
    <xdr:ext cx="405130" cy="259080"/>
    <xdr:sp macro="" textlink="">
      <xdr:nvSpPr>
        <xdr:cNvPr id="287" name="【福祉施設】&#10;有形固定資産減価償却率平均値テキスト"/>
        <xdr:cNvSpPr txBox="1"/>
      </xdr:nvSpPr>
      <xdr:spPr>
        <a:xfrm>
          <a:off x="4673600" y="14210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1270</xdr:rowOff>
    </xdr:from>
    <xdr:to>
      <xdr:col>24</xdr:col>
      <xdr:colOff>114300</xdr:colOff>
      <xdr:row>83</xdr:row>
      <xdr:rowOff>102870</xdr:rowOff>
    </xdr:to>
    <xdr:sp macro="" textlink="">
      <xdr:nvSpPr>
        <xdr:cNvPr id="288" name="フローチャート: 判断 287"/>
        <xdr:cNvSpPr/>
      </xdr:nvSpPr>
      <xdr:spPr>
        <a:xfrm>
          <a:off x="45847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26035</xdr:rowOff>
    </xdr:from>
    <xdr:to>
      <xdr:col>20</xdr:col>
      <xdr:colOff>38100</xdr:colOff>
      <xdr:row>81</xdr:row>
      <xdr:rowOff>127635</xdr:rowOff>
    </xdr:to>
    <xdr:sp macro="" textlink="">
      <xdr:nvSpPr>
        <xdr:cNvPr id="289" name="フローチャート: 判断 288"/>
        <xdr:cNvSpPr/>
      </xdr:nvSpPr>
      <xdr:spPr>
        <a:xfrm>
          <a:off x="3746500" y="1391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167640</xdr:rowOff>
    </xdr:from>
    <xdr:to>
      <xdr:col>15</xdr:col>
      <xdr:colOff>101600</xdr:colOff>
      <xdr:row>81</xdr:row>
      <xdr:rowOff>97790</xdr:rowOff>
    </xdr:to>
    <xdr:sp macro="" textlink="">
      <xdr:nvSpPr>
        <xdr:cNvPr id="290" name="フローチャート: 判断 289"/>
        <xdr:cNvSpPr/>
      </xdr:nvSpPr>
      <xdr:spPr>
        <a:xfrm>
          <a:off x="28575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144780</xdr:rowOff>
    </xdr:from>
    <xdr:to>
      <xdr:col>10</xdr:col>
      <xdr:colOff>165100</xdr:colOff>
      <xdr:row>81</xdr:row>
      <xdr:rowOff>74930</xdr:rowOff>
    </xdr:to>
    <xdr:sp macro="" textlink="">
      <xdr:nvSpPr>
        <xdr:cNvPr id="291" name="フローチャート: 判断 290"/>
        <xdr:cNvSpPr/>
      </xdr:nvSpPr>
      <xdr:spPr>
        <a:xfrm>
          <a:off x="19685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109220</xdr:rowOff>
    </xdr:from>
    <xdr:to>
      <xdr:col>6</xdr:col>
      <xdr:colOff>38100</xdr:colOff>
      <xdr:row>79</xdr:row>
      <xdr:rowOff>38735</xdr:rowOff>
    </xdr:to>
    <xdr:sp macro="" textlink="">
      <xdr:nvSpPr>
        <xdr:cNvPr id="292" name="フローチャート: 判断 291"/>
        <xdr:cNvSpPr/>
      </xdr:nvSpPr>
      <xdr:spPr>
        <a:xfrm>
          <a:off x="10795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63500</xdr:rowOff>
    </xdr:from>
    <xdr:to>
      <xdr:col>24</xdr:col>
      <xdr:colOff>114300</xdr:colOff>
      <xdr:row>79</xdr:row>
      <xdr:rowOff>164465</xdr:rowOff>
    </xdr:to>
    <xdr:sp macro="" textlink="">
      <xdr:nvSpPr>
        <xdr:cNvPr id="298" name="楕円 297"/>
        <xdr:cNvSpPr/>
      </xdr:nvSpPr>
      <xdr:spPr>
        <a:xfrm>
          <a:off x="4584700" y="13608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86360</xdr:rowOff>
    </xdr:from>
    <xdr:ext cx="405130" cy="254635"/>
    <xdr:sp macro="" textlink="">
      <xdr:nvSpPr>
        <xdr:cNvPr id="299" name="【福祉施設】&#10;有形固定資産減価償却率該当値テキスト"/>
        <xdr:cNvSpPr txBox="1"/>
      </xdr:nvSpPr>
      <xdr:spPr>
        <a:xfrm>
          <a:off x="4673600" y="134594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86360</xdr:rowOff>
    </xdr:from>
    <xdr:to>
      <xdr:col>20</xdr:col>
      <xdr:colOff>38100</xdr:colOff>
      <xdr:row>80</xdr:row>
      <xdr:rowOff>15875</xdr:rowOff>
    </xdr:to>
    <xdr:sp macro="" textlink="">
      <xdr:nvSpPr>
        <xdr:cNvPr id="300" name="楕円 299"/>
        <xdr:cNvSpPr/>
      </xdr:nvSpPr>
      <xdr:spPr>
        <a:xfrm>
          <a:off x="3746500" y="13630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113665</xdr:rowOff>
    </xdr:from>
    <xdr:to>
      <xdr:col>24</xdr:col>
      <xdr:colOff>63500</xdr:colOff>
      <xdr:row>79</xdr:row>
      <xdr:rowOff>136525</xdr:rowOff>
    </xdr:to>
    <xdr:cxnSp macro="">
      <xdr:nvCxnSpPr>
        <xdr:cNvPr id="301" name="直線コネクタ 300"/>
        <xdr:cNvCxnSpPr/>
      </xdr:nvCxnSpPr>
      <xdr:spPr>
        <a:xfrm flipV="1">
          <a:off x="3797300" y="136582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30480</xdr:rowOff>
    </xdr:from>
    <xdr:to>
      <xdr:col>15</xdr:col>
      <xdr:colOff>101600</xdr:colOff>
      <xdr:row>79</xdr:row>
      <xdr:rowOff>132080</xdr:rowOff>
    </xdr:to>
    <xdr:sp macro="" textlink="">
      <xdr:nvSpPr>
        <xdr:cNvPr id="302" name="楕円 301"/>
        <xdr:cNvSpPr/>
      </xdr:nvSpPr>
      <xdr:spPr>
        <a:xfrm>
          <a:off x="2857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81280</xdr:rowOff>
    </xdr:from>
    <xdr:to>
      <xdr:col>19</xdr:col>
      <xdr:colOff>177800</xdr:colOff>
      <xdr:row>79</xdr:row>
      <xdr:rowOff>136525</xdr:rowOff>
    </xdr:to>
    <xdr:cxnSp macro="">
      <xdr:nvCxnSpPr>
        <xdr:cNvPr id="303" name="直線コネクタ 302"/>
        <xdr:cNvCxnSpPr/>
      </xdr:nvCxnSpPr>
      <xdr:spPr>
        <a:xfrm>
          <a:off x="2908300" y="136258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144780</xdr:rowOff>
    </xdr:from>
    <xdr:to>
      <xdr:col>10</xdr:col>
      <xdr:colOff>165100</xdr:colOff>
      <xdr:row>79</xdr:row>
      <xdr:rowOff>74930</xdr:rowOff>
    </xdr:to>
    <xdr:sp macro="" textlink="">
      <xdr:nvSpPr>
        <xdr:cNvPr id="304" name="楕円 303"/>
        <xdr:cNvSpPr/>
      </xdr:nvSpPr>
      <xdr:spPr>
        <a:xfrm>
          <a:off x="196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24130</xdr:rowOff>
    </xdr:from>
    <xdr:to>
      <xdr:col>15</xdr:col>
      <xdr:colOff>50800</xdr:colOff>
      <xdr:row>79</xdr:row>
      <xdr:rowOff>81280</xdr:rowOff>
    </xdr:to>
    <xdr:cxnSp macro="">
      <xdr:nvCxnSpPr>
        <xdr:cNvPr id="305" name="直線コネクタ 304"/>
        <xdr:cNvCxnSpPr/>
      </xdr:nvCxnSpPr>
      <xdr:spPr>
        <a:xfrm>
          <a:off x="2019300" y="135686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97790</xdr:rowOff>
    </xdr:from>
    <xdr:to>
      <xdr:col>6</xdr:col>
      <xdr:colOff>38100</xdr:colOff>
      <xdr:row>79</xdr:row>
      <xdr:rowOff>27305</xdr:rowOff>
    </xdr:to>
    <xdr:sp macro="" textlink="">
      <xdr:nvSpPr>
        <xdr:cNvPr id="306" name="楕円 305"/>
        <xdr:cNvSpPr/>
      </xdr:nvSpPr>
      <xdr:spPr>
        <a:xfrm>
          <a:off x="1079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147955</xdr:rowOff>
    </xdr:from>
    <xdr:to>
      <xdr:col>10</xdr:col>
      <xdr:colOff>114300</xdr:colOff>
      <xdr:row>79</xdr:row>
      <xdr:rowOff>24130</xdr:rowOff>
    </xdr:to>
    <xdr:cxnSp macro="">
      <xdr:nvCxnSpPr>
        <xdr:cNvPr id="307" name="直線コネクタ 306"/>
        <xdr:cNvCxnSpPr/>
      </xdr:nvCxnSpPr>
      <xdr:spPr>
        <a:xfrm>
          <a:off x="1130300" y="135210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118745</xdr:rowOff>
    </xdr:from>
    <xdr:ext cx="405130" cy="259080"/>
    <xdr:sp macro="" textlink="">
      <xdr:nvSpPr>
        <xdr:cNvPr id="308" name="n_1aveValue【福祉施設】&#10;有形固定資産減価償却率"/>
        <xdr:cNvSpPr txBox="1"/>
      </xdr:nvSpPr>
      <xdr:spPr>
        <a:xfrm>
          <a:off x="3582035" y="1400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88900</xdr:rowOff>
    </xdr:from>
    <xdr:ext cx="400685" cy="254635"/>
    <xdr:sp macro="" textlink="">
      <xdr:nvSpPr>
        <xdr:cNvPr id="309" name="n_2aveValue【福祉施設】&#10;有形固定資産減価償却率"/>
        <xdr:cNvSpPr txBox="1"/>
      </xdr:nvSpPr>
      <xdr:spPr>
        <a:xfrm>
          <a:off x="2705735" y="13976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66040</xdr:rowOff>
    </xdr:from>
    <xdr:ext cx="400685" cy="254635"/>
    <xdr:sp macro="" textlink="">
      <xdr:nvSpPr>
        <xdr:cNvPr id="310" name="n_3aveValue【福祉施設】&#10;有形固定資産減価償却率"/>
        <xdr:cNvSpPr txBox="1"/>
      </xdr:nvSpPr>
      <xdr:spPr>
        <a:xfrm>
          <a:off x="1816735" y="139534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29845</xdr:rowOff>
    </xdr:from>
    <xdr:ext cx="400685" cy="254635"/>
    <xdr:sp macro="" textlink="">
      <xdr:nvSpPr>
        <xdr:cNvPr id="311" name="n_4aveValue【福祉施設】&#10;有形固定資産減価償却率"/>
        <xdr:cNvSpPr txBox="1"/>
      </xdr:nvSpPr>
      <xdr:spPr>
        <a:xfrm>
          <a:off x="927735" y="135743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32385</xdr:rowOff>
    </xdr:from>
    <xdr:ext cx="405130" cy="254635"/>
    <xdr:sp macro="" textlink="">
      <xdr:nvSpPr>
        <xdr:cNvPr id="312" name="n_1mainValue【福祉施設】&#10;有形固定資産減価償却率"/>
        <xdr:cNvSpPr txBox="1"/>
      </xdr:nvSpPr>
      <xdr:spPr>
        <a:xfrm>
          <a:off x="3582035" y="134054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148590</xdr:rowOff>
    </xdr:from>
    <xdr:ext cx="400685" cy="259080"/>
    <xdr:sp macro="" textlink="">
      <xdr:nvSpPr>
        <xdr:cNvPr id="313" name="n_2mainValue【福祉施設】&#10;有形固定資産減価償却率"/>
        <xdr:cNvSpPr txBox="1"/>
      </xdr:nvSpPr>
      <xdr:spPr>
        <a:xfrm>
          <a:off x="2705735" y="13350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91440</xdr:rowOff>
    </xdr:from>
    <xdr:ext cx="400685" cy="259080"/>
    <xdr:sp macro="" textlink="">
      <xdr:nvSpPr>
        <xdr:cNvPr id="314" name="n_3mainValue【福祉施設】&#10;有形固定資産減価償却率"/>
        <xdr:cNvSpPr txBox="1"/>
      </xdr:nvSpPr>
      <xdr:spPr>
        <a:xfrm>
          <a:off x="1816735" y="13293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43815</xdr:rowOff>
    </xdr:from>
    <xdr:ext cx="400685" cy="254635"/>
    <xdr:sp macro="" textlink="">
      <xdr:nvSpPr>
        <xdr:cNvPr id="315" name="n_4mainValue【福祉施設】&#10;有形固定資産減価償却率"/>
        <xdr:cNvSpPr txBox="1"/>
      </xdr:nvSpPr>
      <xdr:spPr>
        <a:xfrm>
          <a:off x="927735" y="132454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24" name="テキスト ボックス 32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6" name="直線コネクタ 32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915" cy="259080"/>
    <xdr:sp macro="" textlink="">
      <xdr:nvSpPr>
        <xdr:cNvPr id="327" name="テキスト ボックス 326"/>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8" name="直線コネクタ 32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915" cy="254635"/>
    <xdr:sp macro="" textlink="">
      <xdr:nvSpPr>
        <xdr:cNvPr id="329" name="テキスト ボックス 328"/>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0" name="直線コネクタ 32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915" cy="259080"/>
    <xdr:sp macro="" textlink="">
      <xdr:nvSpPr>
        <xdr:cNvPr id="331" name="テキスト ボックス 330"/>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2" name="直線コネクタ 33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915" cy="254635"/>
    <xdr:sp macro="" textlink="">
      <xdr:nvSpPr>
        <xdr:cNvPr id="333" name="テキスト ボックス 332"/>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4" name="直線コネクタ 33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915" cy="259080"/>
    <xdr:sp macro="" textlink="">
      <xdr:nvSpPr>
        <xdr:cNvPr id="335" name="テキスト ボックス 334"/>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6" name="直線コネクタ 33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2915" cy="259080"/>
    <xdr:sp macro="" textlink="">
      <xdr:nvSpPr>
        <xdr:cNvPr id="337" name="テキスト ボックス 336"/>
        <xdr:cNvSpPr txBox="1"/>
      </xdr:nvSpPr>
      <xdr:spPr>
        <a:xfrm>
          <a:off x="6136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39" name="テキスト ボックス 338"/>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6350</xdr:rowOff>
    </xdr:to>
    <xdr:cxnSp macro="">
      <xdr:nvCxnSpPr>
        <xdr:cNvPr id="341" name="直線コネクタ 340"/>
        <xdr:cNvCxnSpPr/>
      </xdr:nvCxnSpPr>
      <xdr:spPr>
        <a:xfrm flipV="1">
          <a:off x="10476865" y="135255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xdr:rowOff>
    </xdr:from>
    <xdr:ext cx="469900" cy="254635"/>
    <xdr:sp macro="" textlink="">
      <xdr:nvSpPr>
        <xdr:cNvPr id="342" name="【福祉施設】&#10;一人当たり面積最小値テキスト"/>
        <xdr:cNvSpPr txBox="1"/>
      </xdr:nvSpPr>
      <xdr:spPr>
        <a:xfrm>
          <a:off x="10515600" y="147542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6350</xdr:rowOff>
    </xdr:from>
    <xdr:to>
      <xdr:col>55</xdr:col>
      <xdr:colOff>88900</xdr:colOff>
      <xdr:row>86</xdr:row>
      <xdr:rowOff>6350</xdr:rowOff>
    </xdr:to>
    <xdr:cxnSp macro="">
      <xdr:nvCxnSpPr>
        <xdr:cNvPr id="343" name="直線コネクタ 342"/>
        <xdr:cNvCxnSpPr/>
      </xdr:nvCxnSpPr>
      <xdr:spPr>
        <a:xfrm>
          <a:off x="10388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99060</xdr:rowOff>
    </xdr:from>
    <xdr:ext cx="469900" cy="254635"/>
    <xdr:sp macro="" textlink="">
      <xdr:nvSpPr>
        <xdr:cNvPr id="344" name="【福祉施設】&#10;一人当たり面積最大値テキスト"/>
        <xdr:cNvSpPr txBox="1"/>
      </xdr:nvSpPr>
      <xdr:spPr>
        <a:xfrm>
          <a:off x="10515600" y="13300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5" name="直線コネクタ 344"/>
        <xdr:cNvCxnSpPr/>
      </xdr:nvCxnSpPr>
      <xdr:spPr>
        <a:xfrm>
          <a:off x="10388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112395</xdr:rowOff>
    </xdr:from>
    <xdr:ext cx="469900" cy="254635"/>
    <xdr:sp macro="" textlink="">
      <xdr:nvSpPr>
        <xdr:cNvPr id="346" name="【福祉施設】&#10;一人当たり面積平均値テキスト"/>
        <xdr:cNvSpPr txBox="1"/>
      </xdr:nvSpPr>
      <xdr:spPr>
        <a:xfrm>
          <a:off x="10515600" y="1417129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133985</xdr:rowOff>
    </xdr:from>
    <xdr:to>
      <xdr:col>55</xdr:col>
      <xdr:colOff>50800</xdr:colOff>
      <xdr:row>83</xdr:row>
      <xdr:rowOff>64135</xdr:rowOff>
    </xdr:to>
    <xdr:sp macro="" textlink="">
      <xdr:nvSpPr>
        <xdr:cNvPr id="347" name="フローチャート: 判断 346"/>
        <xdr:cNvSpPr/>
      </xdr:nvSpPr>
      <xdr:spPr>
        <a:xfrm>
          <a:off x="10426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3810</xdr:rowOff>
    </xdr:from>
    <xdr:to>
      <xdr:col>50</xdr:col>
      <xdr:colOff>165100</xdr:colOff>
      <xdr:row>82</xdr:row>
      <xdr:rowOff>105410</xdr:rowOff>
    </xdr:to>
    <xdr:sp macro="" textlink="">
      <xdr:nvSpPr>
        <xdr:cNvPr id="348" name="フローチャート: 判断 347"/>
        <xdr:cNvSpPr/>
      </xdr:nvSpPr>
      <xdr:spPr>
        <a:xfrm>
          <a:off x="9588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126365</xdr:rowOff>
    </xdr:from>
    <xdr:to>
      <xdr:col>41</xdr:col>
      <xdr:colOff>101600</xdr:colOff>
      <xdr:row>82</xdr:row>
      <xdr:rowOff>56515</xdr:rowOff>
    </xdr:to>
    <xdr:sp macro="" textlink="">
      <xdr:nvSpPr>
        <xdr:cNvPr id="350" name="フローチャート: 判断 349"/>
        <xdr:cNvSpPr/>
      </xdr:nvSpPr>
      <xdr:spPr>
        <a:xfrm>
          <a:off x="7810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109855</xdr:rowOff>
    </xdr:from>
    <xdr:to>
      <xdr:col>36</xdr:col>
      <xdr:colOff>165100</xdr:colOff>
      <xdr:row>78</xdr:row>
      <xdr:rowOff>40640</xdr:rowOff>
    </xdr:to>
    <xdr:sp macro="" textlink="">
      <xdr:nvSpPr>
        <xdr:cNvPr id="351" name="フローチャート: 判断 350"/>
        <xdr:cNvSpPr/>
      </xdr:nvSpPr>
      <xdr:spPr>
        <a:xfrm>
          <a:off x="692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357" name="楕円 356"/>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54610</xdr:rowOff>
    </xdr:from>
    <xdr:ext cx="469900" cy="254635"/>
    <xdr:sp macro="" textlink="">
      <xdr:nvSpPr>
        <xdr:cNvPr id="358" name="【福祉施設】&#10;一人当たり面積該当値テキスト"/>
        <xdr:cNvSpPr txBox="1"/>
      </xdr:nvSpPr>
      <xdr:spPr>
        <a:xfrm>
          <a:off x="10515600" y="13427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85090</xdr:rowOff>
    </xdr:from>
    <xdr:to>
      <xdr:col>50</xdr:col>
      <xdr:colOff>165100</xdr:colOff>
      <xdr:row>79</xdr:row>
      <xdr:rowOff>15240</xdr:rowOff>
    </xdr:to>
    <xdr:sp macro="" textlink="">
      <xdr:nvSpPr>
        <xdr:cNvPr id="359" name="楕円 358"/>
        <xdr:cNvSpPr/>
      </xdr:nvSpPr>
      <xdr:spPr>
        <a:xfrm>
          <a:off x="958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135890</xdr:rowOff>
    </xdr:from>
    <xdr:to>
      <xdr:col>55</xdr:col>
      <xdr:colOff>0</xdr:colOff>
      <xdr:row>78</xdr:row>
      <xdr:rowOff>152400</xdr:rowOff>
    </xdr:to>
    <xdr:cxnSp macro="">
      <xdr:nvCxnSpPr>
        <xdr:cNvPr id="360" name="直線コネクタ 359"/>
        <xdr:cNvCxnSpPr/>
      </xdr:nvCxnSpPr>
      <xdr:spPr>
        <a:xfrm>
          <a:off x="9639300" y="135089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85090</xdr:rowOff>
    </xdr:from>
    <xdr:to>
      <xdr:col>46</xdr:col>
      <xdr:colOff>38100</xdr:colOff>
      <xdr:row>79</xdr:row>
      <xdr:rowOff>15240</xdr:rowOff>
    </xdr:to>
    <xdr:sp macro="" textlink="">
      <xdr:nvSpPr>
        <xdr:cNvPr id="361" name="楕円 360"/>
        <xdr:cNvSpPr/>
      </xdr:nvSpPr>
      <xdr:spPr>
        <a:xfrm>
          <a:off x="869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135890</xdr:rowOff>
    </xdr:from>
    <xdr:to>
      <xdr:col>50</xdr:col>
      <xdr:colOff>114300</xdr:colOff>
      <xdr:row>78</xdr:row>
      <xdr:rowOff>135890</xdr:rowOff>
    </xdr:to>
    <xdr:cxnSp macro="">
      <xdr:nvCxnSpPr>
        <xdr:cNvPr id="362" name="直線コネクタ 361"/>
        <xdr:cNvCxnSpPr/>
      </xdr:nvCxnSpPr>
      <xdr:spPr>
        <a:xfrm>
          <a:off x="8750300" y="1350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63" name="楕円 362"/>
        <xdr:cNvSpPr/>
      </xdr:nvSpPr>
      <xdr:spPr>
        <a:xfrm>
          <a:off x="781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135890</xdr:rowOff>
    </xdr:from>
    <xdr:to>
      <xdr:col>45</xdr:col>
      <xdr:colOff>177800</xdr:colOff>
      <xdr:row>78</xdr:row>
      <xdr:rowOff>152400</xdr:rowOff>
    </xdr:to>
    <xdr:cxnSp macro="">
      <xdr:nvCxnSpPr>
        <xdr:cNvPr id="364" name="直線コネクタ 363"/>
        <xdr:cNvCxnSpPr/>
      </xdr:nvCxnSpPr>
      <xdr:spPr>
        <a:xfrm flipV="1">
          <a:off x="7861300" y="13508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101600</xdr:rowOff>
    </xdr:from>
    <xdr:to>
      <xdr:col>36</xdr:col>
      <xdr:colOff>165100</xdr:colOff>
      <xdr:row>79</xdr:row>
      <xdr:rowOff>31750</xdr:rowOff>
    </xdr:to>
    <xdr:sp macro="" textlink="">
      <xdr:nvSpPr>
        <xdr:cNvPr id="365" name="楕円 364"/>
        <xdr:cNvSpPr/>
      </xdr:nvSpPr>
      <xdr:spPr>
        <a:xfrm>
          <a:off x="692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152400</xdr:rowOff>
    </xdr:from>
    <xdr:to>
      <xdr:col>41</xdr:col>
      <xdr:colOff>50800</xdr:colOff>
      <xdr:row>78</xdr:row>
      <xdr:rowOff>152400</xdr:rowOff>
    </xdr:to>
    <xdr:cxnSp macro="">
      <xdr:nvCxnSpPr>
        <xdr:cNvPr id="366" name="直線コネクタ 365"/>
        <xdr:cNvCxnSpPr/>
      </xdr:nvCxnSpPr>
      <xdr:spPr>
        <a:xfrm>
          <a:off x="6972300" y="13525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96520</xdr:rowOff>
    </xdr:from>
    <xdr:ext cx="469900" cy="259080"/>
    <xdr:sp macro="" textlink="">
      <xdr:nvSpPr>
        <xdr:cNvPr id="367"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80010</xdr:rowOff>
    </xdr:from>
    <xdr:ext cx="465455" cy="259080"/>
    <xdr:sp macro="" textlink="">
      <xdr:nvSpPr>
        <xdr:cNvPr id="368" name="n_2aveValue【福祉施設】&#10;一人当たり面積"/>
        <xdr:cNvSpPr txBox="1"/>
      </xdr:nvSpPr>
      <xdr:spPr>
        <a:xfrm>
          <a:off x="8515350" y="14138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47625</xdr:rowOff>
    </xdr:from>
    <xdr:ext cx="465455" cy="259080"/>
    <xdr:sp macro="" textlink="">
      <xdr:nvSpPr>
        <xdr:cNvPr id="369" name="n_3aveValue【福祉施設】&#10;一人当たり面積"/>
        <xdr:cNvSpPr txBox="1"/>
      </xdr:nvSpPr>
      <xdr:spPr>
        <a:xfrm>
          <a:off x="7626350" y="14106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76</xdr:row>
      <xdr:rowOff>56515</xdr:rowOff>
    </xdr:from>
    <xdr:ext cx="465455" cy="258445"/>
    <xdr:sp macro="" textlink="">
      <xdr:nvSpPr>
        <xdr:cNvPr id="370" name="n_4aveValue【福祉施設】&#10;一人当たり面積"/>
        <xdr:cNvSpPr txBox="1"/>
      </xdr:nvSpPr>
      <xdr:spPr>
        <a:xfrm>
          <a:off x="6737350" y="130867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31750</xdr:rowOff>
    </xdr:from>
    <xdr:ext cx="469900" cy="254635"/>
    <xdr:sp macro="" textlink="">
      <xdr:nvSpPr>
        <xdr:cNvPr id="371" name="n_1mainValue【福祉施設】&#10;一人当たり面積"/>
        <xdr:cNvSpPr txBox="1"/>
      </xdr:nvSpPr>
      <xdr:spPr>
        <a:xfrm>
          <a:off x="9391650" y="132334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31750</xdr:rowOff>
    </xdr:from>
    <xdr:ext cx="465455" cy="254635"/>
    <xdr:sp macro="" textlink="">
      <xdr:nvSpPr>
        <xdr:cNvPr id="372" name="n_2mainValue【福祉施設】&#10;一人当たり面積"/>
        <xdr:cNvSpPr txBox="1"/>
      </xdr:nvSpPr>
      <xdr:spPr>
        <a:xfrm>
          <a:off x="8515350" y="13233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77</xdr:row>
      <xdr:rowOff>48260</xdr:rowOff>
    </xdr:from>
    <xdr:ext cx="465455" cy="259080"/>
    <xdr:sp macro="" textlink="">
      <xdr:nvSpPr>
        <xdr:cNvPr id="373" name="n_3mainValue【福祉施設】&#10;一人当たり面積"/>
        <xdr:cNvSpPr txBox="1"/>
      </xdr:nvSpPr>
      <xdr:spPr>
        <a:xfrm>
          <a:off x="7626350" y="13249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22860</xdr:rowOff>
    </xdr:from>
    <xdr:ext cx="465455" cy="259080"/>
    <xdr:sp macro="" textlink="">
      <xdr:nvSpPr>
        <xdr:cNvPr id="374" name="n_4mainValue【福祉施設】&#10;一人当たり面積"/>
        <xdr:cNvSpPr txBox="1"/>
      </xdr:nvSpPr>
      <xdr:spPr>
        <a:xfrm>
          <a:off x="6737350" y="13567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3" name="テキスト ボックス 382"/>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85" name="テキスト ボックス 384"/>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915" cy="254635"/>
    <xdr:sp macro="" textlink="">
      <xdr:nvSpPr>
        <xdr:cNvPr id="387" name="テキスト ボックス 386"/>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635"/>
    <xdr:sp macro="" textlink="">
      <xdr:nvSpPr>
        <xdr:cNvPr id="391" name="テキスト ボックス 390"/>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645" cy="254635"/>
    <xdr:sp macro="" textlink="">
      <xdr:nvSpPr>
        <xdr:cNvPr id="397" name="テキスト ボックス 396"/>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170815</xdr:rowOff>
    </xdr:from>
    <xdr:to>
      <xdr:col>24</xdr:col>
      <xdr:colOff>62865</xdr:colOff>
      <xdr:row>107</xdr:row>
      <xdr:rowOff>167640</xdr:rowOff>
    </xdr:to>
    <xdr:cxnSp macro="">
      <xdr:nvCxnSpPr>
        <xdr:cNvPr id="400" name="直線コネクタ 399"/>
        <xdr:cNvCxnSpPr/>
      </xdr:nvCxnSpPr>
      <xdr:spPr>
        <a:xfrm flipV="1">
          <a:off x="4634865" y="17315815"/>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0</xdr:rowOff>
    </xdr:from>
    <xdr:ext cx="405130" cy="259080"/>
    <xdr:sp macro="" textlink="">
      <xdr:nvSpPr>
        <xdr:cNvPr id="401" name="【市民会館】&#10;有形固定資産減価償却率最小値テキスト"/>
        <xdr:cNvSpPr txBox="1"/>
      </xdr:nvSpPr>
      <xdr:spPr>
        <a:xfrm>
          <a:off x="4673600" y="1851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167640</xdr:rowOff>
    </xdr:from>
    <xdr:to>
      <xdr:col>24</xdr:col>
      <xdr:colOff>152400</xdr:colOff>
      <xdr:row>107</xdr:row>
      <xdr:rowOff>167640</xdr:rowOff>
    </xdr:to>
    <xdr:cxnSp macro="">
      <xdr:nvCxnSpPr>
        <xdr:cNvPr id="402" name="直線コネクタ 401"/>
        <xdr:cNvCxnSpPr/>
      </xdr:nvCxnSpPr>
      <xdr:spPr>
        <a:xfrm>
          <a:off x="4546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117475</xdr:rowOff>
    </xdr:from>
    <xdr:ext cx="405130" cy="259080"/>
    <xdr:sp macro="" textlink="">
      <xdr:nvSpPr>
        <xdr:cNvPr id="403" name="【市民会館】&#10;有形固定資産減価償却率最大値テキスト"/>
        <xdr:cNvSpPr txBox="1"/>
      </xdr:nvSpPr>
      <xdr:spPr>
        <a:xfrm>
          <a:off x="4673600" y="1709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170815</xdr:rowOff>
    </xdr:from>
    <xdr:to>
      <xdr:col>24</xdr:col>
      <xdr:colOff>152400</xdr:colOff>
      <xdr:row>100</xdr:row>
      <xdr:rowOff>170815</xdr:rowOff>
    </xdr:to>
    <xdr:cxnSp macro="">
      <xdr:nvCxnSpPr>
        <xdr:cNvPr id="404" name="直線コネクタ 403"/>
        <xdr:cNvCxnSpPr/>
      </xdr:nvCxnSpPr>
      <xdr:spPr>
        <a:xfrm>
          <a:off x="4546600" y="1731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6350</xdr:rowOff>
    </xdr:from>
    <xdr:ext cx="405130" cy="254635"/>
    <xdr:sp macro="" textlink="">
      <xdr:nvSpPr>
        <xdr:cNvPr id="405" name="【市民会館】&#10;有形固定資産減価償却率平均値テキスト"/>
        <xdr:cNvSpPr txBox="1"/>
      </xdr:nvSpPr>
      <xdr:spPr>
        <a:xfrm>
          <a:off x="4673600" y="176657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154940</xdr:rowOff>
    </xdr:from>
    <xdr:to>
      <xdr:col>24</xdr:col>
      <xdr:colOff>114300</xdr:colOff>
      <xdr:row>104</xdr:row>
      <xdr:rowOff>84455</xdr:rowOff>
    </xdr:to>
    <xdr:sp macro="" textlink="">
      <xdr:nvSpPr>
        <xdr:cNvPr id="406" name="フローチャート: 判断 405"/>
        <xdr:cNvSpPr/>
      </xdr:nvSpPr>
      <xdr:spPr>
        <a:xfrm>
          <a:off x="4584700" y="1781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143510</xdr:rowOff>
    </xdr:from>
    <xdr:to>
      <xdr:col>20</xdr:col>
      <xdr:colOff>38100</xdr:colOff>
      <xdr:row>104</xdr:row>
      <xdr:rowOff>73025</xdr:rowOff>
    </xdr:to>
    <xdr:sp macro="" textlink="">
      <xdr:nvSpPr>
        <xdr:cNvPr id="407" name="フローチャート: 判断 406"/>
        <xdr:cNvSpPr/>
      </xdr:nvSpPr>
      <xdr:spPr>
        <a:xfrm>
          <a:off x="3746500" y="1780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116840</xdr:rowOff>
    </xdr:from>
    <xdr:to>
      <xdr:col>15</xdr:col>
      <xdr:colOff>101600</xdr:colOff>
      <xdr:row>104</xdr:row>
      <xdr:rowOff>46990</xdr:rowOff>
    </xdr:to>
    <xdr:sp macro="" textlink="">
      <xdr:nvSpPr>
        <xdr:cNvPr id="408" name="フローチャート: 判断 407"/>
        <xdr:cNvSpPr/>
      </xdr:nvSpPr>
      <xdr:spPr>
        <a:xfrm>
          <a:off x="2857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84455</xdr:rowOff>
    </xdr:from>
    <xdr:to>
      <xdr:col>10</xdr:col>
      <xdr:colOff>165100</xdr:colOff>
      <xdr:row>104</xdr:row>
      <xdr:rowOff>14605</xdr:rowOff>
    </xdr:to>
    <xdr:sp macro="" textlink="">
      <xdr:nvSpPr>
        <xdr:cNvPr id="409" name="フローチャート: 判断 408"/>
        <xdr:cNvSpPr/>
      </xdr:nvSpPr>
      <xdr:spPr>
        <a:xfrm>
          <a:off x="1968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4445</xdr:rowOff>
    </xdr:to>
    <xdr:sp macro="" textlink="">
      <xdr:nvSpPr>
        <xdr:cNvPr id="410" name="フローチャート: 判断 409"/>
        <xdr:cNvSpPr/>
      </xdr:nvSpPr>
      <xdr:spPr>
        <a:xfrm>
          <a:off x="107950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40640</xdr:rowOff>
    </xdr:from>
    <xdr:to>
      <xdr:col>24</xdr:col>
      <xdr:colOff>114300</xdr:colOff>
      <xdr:row>106</xdr:row>
      <xdr:rowOff>141605</xdr:rowOff>
    </xdr:to>
    <xdr:sp macro="" textlink="">
      <xdr:nvSpPr>
        <xdr:cNvPr id="416" name="楕円 415"/>
        <xdr:cNvSpPr/>
      </xdr:nvSpPr>
      <xdr:spPr>
        <a:xfrm>
          <a:off x="45847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18415</xdr:rowOff>
    </xdr:from>
    <xdr:ext cx="405130" cy="254635"/>
    <xdr:sp macro="" textlink="">
      <xdr:nvSpPr>
        <xdr:cNvPr id="417" name="【市民会館】&#10;有形固定資産減価償却率該当値テキスト"/>
        <xdr:cNvSpPr txBox="1"/>
      </xdr:nvSpPr>
      <xdr:spPr>
        <a:xfrm>
          <a:off x="4673600" y="181921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162560</xdr:rowOff>
    </xdr:from>
    <xdr:to>
      <xdr:col>20</xdr:col>
      <xdr:colOff>38100</xdr:colOff>
      <xdr:row>106</xdr:row>
      <xdr:rowOff>92710</xdr:rowOff>
    </xdr:to>
    <xdr:sp macro="" textlink="">
      <xdr:nvSpPr>
        <xdr:cNvPr id="418" name="楕円 417"/>
        <xdr:cNvSpPr/>
      </xdr:nvSpPr>
      <xdr:spPr>
        <a:xfrm>
          <a:off x="3746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41910</xdr:rowOff>
    </xdr:from>
    <xdr:to>
      <xdr:col>24</xdr:col>
      <xdr:colOff>63500</xdr:colOff>
      <xdr:row>106</xdr:row>
      <xdr:rowOff>90805</xdr:rowOff>
    </xdr:to>
    <xdr:cxnSp macro="">
      <xdr:nvCxnSpPr>
        <xdr:cNvPr id="419" name="直線コネクタ 418"/>
        <xdr:cNvCxnSpPr/>
      </xdr:nvCxnSpPr>
      <xdr:spPr>
        <a:xfrm>
          <a:off x="3797300" y="1821561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116840</xdr:rowOff>
    </xdr:from>
    <xdr:to>
      <xdr:col>15</xdr:col>
      <xdr:colOff>101600</xdr:colOff>
      <xdr:row>106</xdr:row>
      <xdr:rowOff>46990</xdr:rowOff>
    </xdr:to>
    <xdr:sp macro="" textlink="">
      <xdr:nvSpPr>
        <xdr:cNvPr id="420" name="楕円 419"/>
        <xdr:cNvSpPr/>
      </xdr:nvSpPr>
      <xdr:spPr>
        <a:xfrm>
          <a:off x="28575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167640</xdr:rowOff>
    </xdr:from>
    <xdr:to>
      <xdr:col>19</xdr:col>
      <xdr:colOff>177800</xdr:colOff>
      <xdr:row>106</xdr:row>
      <xdr:rowOff>41910</xdr:rowOff>
    </xdr:to>
    <xdr:cxnSp macro="">
      <xdr:nvCxnSpPr>
        <xdr:cNvPr id="421" name="直線コネクタ 420"/>
        <xdr:cNvCxnSpPr/>
      </xdr:nvCxnSpPr>
      <xdr:spPr>
        <a:xfrm>
          <a:off x="2908300" y="18169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2" name="楕円 421"/>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167640</xdr:rowOff>
    </xdr:to>
    <xdr:cxnSp macro="">
      <xdr:nvCxnSpPr>
        <xdr:cNvPr id="423" name="直線コネクタ 422"/>
        <xdr:cNvCxnSpPr/>
      </xdr:nvCxnSpPr>
      <xdr:spPr>
        <a:xfrm>
          <a:off x="2019300" y="18135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114935</xdr:rowOff>
    </xdr:from>
    <xdr:to>
      <xdr:col>6</xdr:col>
      <xdr:colOff>38100</xdr:colOff>
      <xdr:row>106</xdr:row>
      <xdr:rowOff>45085</xdr:rowOff>
    </xdr:to>
    <xdr:sp macro="" textlink="">
      <xdr:nvSpPr>
        <xdr:cNvPr id="424" name="楕円 423"/>
        <xdr:cNvSpPr/>
      </xdr:nvSpPr>
      <xdr:spPr>
        <a:xfrm>
          <a:off x="1079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166370</xdr:rowOff>
    </xdr:to>
    <xdr:cxnSp macro="">
      <xdr:nvCxnSpPr>
        <xdr:cNvPr id="425" name="直線コネクタ 424"/>
        <xdr:cNvCxnSpPr/>
      </xdr:nvCxnSpPr>
      <xdr:spPr>
        <a:xfrm flipV="1">
          <a:off x="1130300" y="18135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89535</xdr:rowOff>
    </xdr:from>
    <xdr:ext cx="405130" cy="254635"/>
    <xdr:sp macro="" textlink="">
      <xdr:nvSpPr>
        <xdr:cNvPr id="426" name="n_1aveValue【市民会館】&#10;有形固定資産減価償却率"/>
        <xdr:cNvSpPr txBox="1"/>
      </xdr:nvSpPr>
      <xdr:spPr>
        <a:xfrm>
          <a:off x="3582035" y="175774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63500</xdr:rowOff>
    </xdr:from>
    <xdr:ext cx="400685" cy="254635"/>
    <xdr:sp macro="" textlink="">
      <xdr:nvSpPr>
        <xdr:cNvPr id="427" name="n_2aveValue【市民会館】&#10;有形固定資産減価償却率"/>
        <xdr:cNvSpPr txBox="1"/>
      </xdr:nvSpPr>
      <xdr:spPr>
        <a:xfrm>
          <a:off x="2705735" y="17551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31115</xdr:rowOff>
    </xdr:from>
    <xdr:ext cx="400685" cy="254635"/>
    <xdr:sp macro="" textlink="">
      <xdr:nvSpPr>
        <xdr:cNvPr id="428" name="n_3aveValue【市民会館】&#10;有形固定資産減価償却率"/>
        <xdr:cNvSpPr txBox="1"/>
      </xdr:nvSpPr>
      <xdr:spPr>
        <a:xfrm>
          <a:off x="1816735" y="17519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20955</xdr:rowOff>
    </xdr:from>
    <xdr:ext cx="400685" cy="254635"/>
    <xdr:sp macro="" textlink="">
      <xdr:nvSpPr>
        <xdr:cNvPr id="429" name="n_4aveValue【市民会館】&#10;有形固定資産減価償却率"/>
        <xdr:cNvSpPr txBox="1"/>
      </xdr:nvSpPr>
      <xdr:spPr>
        <a:xfrm>
          <a:off x="927735" y="175088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83820</xdr:rowOff>
    </xdr:from>
    <xdr:ext cx="405130" cy="259080"/>
    <xdr:sp macro="" textlink="">
      <xdr:nvSpPr>
        <xdr:cNvPr id="430" name="n_1mainValue【市民会館】&#10;有形固定資産減価償却率"/>
        <xdr:cNvSpPr txBox="1"/>
      </xdr:nvSpPr>
      <xdr:spPr>
        <a:xfrm>
          <a:off x="3582035" y="1825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38100</xdr:rowOff>
    </xdr:from>
    <xdr:ext cx="400685" cy="259080"/>
    <xdr:sp macro="" textlink="">
      <xdr:nvSpPr>
        <xdr:cNvPr id="431" name="n_2mainValue【市民会館】&#10;有形固定資産減価償却率"/>
        <xdr:cNvSpPr txBox="1"/>
      </xdr:nvSpPr>
      <xdr:spPr>
        <a:xfrm>
          <a:off x="2705735" y="18211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3810</xdr:rowOff>
    </xdr:from>
    <xdr:ext cx="400685" cy="259080"/>
    <xdr:sp macro="" textlink="">
      <xdr:nvSpPr>
        <xdr:cNvPr id="432" name="n_3mainValue【市民会館】&#10;有形固定資産減価償却率"/>
        <xdr:cNvSpPr txBox="1"/>
      </xdr:nvSpPr>
      <xdr:spPr>
        <a:xfrm>
          <a:off x="1816735" y="18177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36195</xdr:rowOff>
    </xdr:from>
    <xdr:ext cx="400685" cy="259080"/>
    <xdr:sp macro="" textlink="">
      <xdr:nvSpPr>
        <xdr:cNvPr id="433" name="n_4mainValue【市民会館】&#10;有形固定資産減価償却率"/>
        <xdr:cNvSpPr txBox="1"/>
      </xdr:nvSpPr>
      <xdr:spPr>
        <a:xfrm>
          <a:off x="927735" y="18209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2" name="テキスト ボックス 441"/>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2915" cy="259080"/>
    <xdr:sp macro="" textlink="">
      <xdr:nvSpPr>
        <xdr:cNvPr id="445" name="テキスト ボックス 444"/>
        <xdr:cNvSpPr txBox="1"/>
      </xdr:nvSpPr>
      <xdr:spPr>
        <a:xfrm>
          <a:off x="6136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2915" cy="259080"/>
    <xdr:sp macro="" textlink="">
      <xdr:nvSpPr>
        <xdr:cNvPr id="447" name="テキスト ボックス 446"/>
        <xdr:cNvSpPr txBox="1"/>
      </xdr:nvSpPr>
      <xdr:spPr>
        <a:xfrm>
          <a:off x="6136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2915" cy="259080"/>
    <xdr:sp macro="" textlink="">
      <xdr:nvSpPr>
        <xdr:cNvPr id="449" name="テキスト ボックス 448"/>
        <xdr:cNvSpPr txBox="1"/>
      </xdr:nvSpPr>
      <xdr:spPr>
        <a:xfrm>
          <a:off x="6136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2915" cy="259080"/>
    <xdr:sp macro="" textlink="">
      <xdr:nvSpPr>
        <xdr:cNvPr id="451" name="テキスト ボックス 450"/>
        <xdr:cNvSpPr txBox="1"/>
      </xdr:nvSpPr>
      <xdr:spPr>
        <a:xfrm>
          <a:off x="6136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53" name="テキスト ボックス 452"/>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92075</xdr:rowOff>
    </xdr:to>
    <xdr:cxnSp macro="">
      <xdr:nvCxnSpPr>
        <xdr:cNvPr id="455" name="直線コネクタ 454"/>
        <xdr:cNvCxnSpPr/>
      </xdr:nvCxnSpPr>
      <xdr:spPr>
        <a:xfrm flipV="1">
          <a:off x="10476865" y="17495520"/>
          <a:ext cx="0" cy="941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95885</xdr:rowOff>
    </xdr:from>
    <xdr:ext cx="469900" cy="259080"/>
    <xdr:sp macro="" textlink="">
      <xdr:nvSpPr>
        <xdr:cNvPr id="456" name="【市民会館】&#10;一人当たり面積最小値テキスト"/>
        <xdr:cNvSpPr txBox="1"/>
      </xdr:nvSpPr>
      <xdr:spPr>
        <a:xfrm>
          <a:off x="1051560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92075</xdr:rowOff>
    </xdr:from>
    <xdr:to>
      <xdr:col>55</xdr:col>
      <xdr:colOff>88900</xdr:colOff>
      <xdr:row>107</xdr:row>
      <xdr:rowOff>92075</xdr:rowOff>
    </xdr:to>
    <xdr:cxnSp macro="">
      <xdr:nvCxnSpPr>
        <xdr:cNvPr id="457" name="直線コネクタ 456"/>
        <xdr:cNvCxnSpPr/>
      </xdr:nvCxnSpPr>
      <xdr:spPr>
        <a:xfrm>
          <a:off x="10388600" y="184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125730</xdr:rowOff>
    </xdr:from>
    <xdr:ext cx="469900" cy="259080"/>
    <xdr:sp macro="" textlink="">
      <xdr:nvSpPr>
        <xdr:cNvPr id="458" name="【市民会館】&#10;一人当たり面積最大値テキスト"/>
        <xdr:cNvSpPr txBox="1"/>
      </xdr:nvSpPr>
      <xdr:spPr>
        <a:xfrm>
          <a:off x="10515600" y="1727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59" name="直線コネクタ 458"/>
        <xdr:cNvCxnSpPr/>
      </xdr:nvCxnSpPr>
      <xdr:spPr>
        <a:xfrm>
          <a:off x="10388600" y="1749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32385</xdr:rowOff>
    </xdr:from>
    <xdr:ext cx="469900" cy="254635"/>
    <xdr:sp macro="" textlink="">
      <xdr:nvSpPr>
        <xdr:cNvPr id="460" name="【市民会館】&#10;一人当たり面積平均値テキスト"/>
        <xdr:cNvSpPr txBox="1"/>
      </xdr:nvSpPr>
      <xdr:spPr>
        <a:xfrm>
          <a:off x="10515600" y="178631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9525</xdr:rowOff>
    </xdr:from>
    <xdr:to>
      <xdr:col>55</xdr:col>
      <xdr:colOff>50800</xdr:colOff>
      <xdr:row>105</xdr:row>
      <xdr:rowOff>111125</xdr:rowOff>
    </xdr:to>
    <xdr:sp macro="" textlink="">
      <xdr:nvSpPr>
        <xdr:cNvPr id="461" name="フローチャート: 判断 460"/>
        <xdr:cNvSpPr/>
      </xdr:nvSpPr>
      <xdr:spPr>
        <a:xfrm>
          <a:off x="10426700" y="1801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32385</xdr:rowOff>
    </xdr:from>
    <xdr:to>
      <xdr:col>50</xdr:col>
      <xdr:colOff>165100</xdr:colOff>
      <xdr:row>105</xdr:row>
      <xdr:rowOff>133985</xdr:rowOff>
    </xdr:to>
    <xdr:sp macro="" textlink="">
      <xdr:nvSpPr>
        <xdr:cNvPr id="462" name="フローチャート: 判断 461"/>
        <xdr:cNvSpPr/>
      </xdr:nvSpPr>
      <xdr:spPr>
        <a:xfrm>
          <a:off x="9588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22860</xdr:rowOff>
    </xdr:from>
    <xdr:to>
      <xdr:col>46</xdr:col>
      <xdr:colOff>38100</xdr:colOff>
      <xdr:row>105</xdr:row>
      <xdr:rowOff>124460</xdr:rowOff>
    </xdr:to>
    <xdr:sp macro="" textlink="">
      <xdr:nvSpPr>
        <xdr:cNvPr id="463" name="フローチャート: 判断 462"/>
        <xdr:cNvSpPr/>
      </xdr:nvSpPr>
      <xdr:spPr>
        <a:xfrm>
          <a:off x="8699500" y="180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50800</xdr:rowOff>
    </xdr:from>
    <xdr:to>
      <xdr:col>41</xdr:col>
      <xdr:colOff>101600</xdr:colOff>
      <xdr:row>105</xdr:row>
      <xdr:rowOff>152400</xdr:rowOff>
    </xdr:to>
    <xdr:sp macro="" textlink="">
      <xdr:nvSpPr>
        <xdr:cNvPr id="464" name="フローチャート: 判断 463"/>
        <xdr:cNvSpPr/>
      </xdr:nvSpPr>
      <xdr:spPr>
        <a:xfrm>
          <a:off x="78105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59690</xdr:rowOff>
    </xdr:from>
    <xdr:to>
      <xdr:col>36</xdr:col>
      <xdr:colOff>165100</xdr:colOff>
      <xdr:row>105</xdr:row>
      <xdr:rowOff>161290</xdr:rowOff>
    </xdr:to>
    <xdr:sp macro="" textlink="">
      <xdr:nvSpPr>
        <xdr:cNvPr id="465" name="フローチャート: 判断 464"/>
        <xdr:cNvSpPr/>
      </xdr:nvSpPr>
      <xdr:spPr>
        <a:xfrm>
          <a:off x="6921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22860</xdr:rowOff>
    </xdr:from>
    <xdr:to>
      <xdr:col>55</xdr:col>
      <xdr:colOff>50800</xdr:colOff>
      <xdr:row>107</xdr:row>
      <xdr:rowOff>124460</xdr:rowOff>
    </xdr:to>
    <xdr:sp macro="" textlink="">
      <xdr:nvSpPr>
        <xdr:cNvPr id="471" name="楕円 470"/>
        <xdr:cNvSpPr/>
      </xdr:nvSpPr>
      <xdr:spPr>
        <a:xfrm>
          <a:off x="104267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109220</xdr:rowOff>
    </xdr:from>
    <xdr:ext cx="469900" cy="254635"/>
    <xdr:sp macro="" textlink="">
      <xdr:nvSpPr>
        <xdr:cNvPr id="472" name="【市民会館】&#10;一人当たり面積該当値テキスト"/>
        <xdr:cNvSpPr txBox="1"/>
      </xdr:nvSpPr>
      <xdr:spPr>
        <a:xfrm>
          <a:off x="10515600" y="182829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22860</xdr:rowOff>
    </xdr:from>
    <xdr:to>
      <xdr:col>50</xdr:col>
      <xdr:colOff>165100</xdr:colOff>
      <xdr:row>107</xdr:row>
      <xdr:rowOff>124460</xdr:rowOff>
    </xdr:to>
    <xdr:sp macro="" textlink="">
      <xdr:nvSpPr>
        <xdr:cNvPr id="473" name="楕円 472"/>
        <xdr:cNvSpPr/>
      </xdr:nvSpPr>
      <xdr:spPr>
        <a:xfrm>
          <a:off x="9588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73660</xdr:rowOff>
    </xdr:from>
    <xdr:to>
      <xdr:col>55</xdr:col>
      <xdr:colOff>0</xdr:colOff>
      <xdr:row>107</xdr:row>
      <xdr:rowOff>73660</xdr:rowOff>
    </xdr:to>
    <xdr:cxnSp macro="">
      <xdr:nvCxnSpPr>
        <xdr:cNvPr id="474" name="直線コネクタ 473"/>
        <xdr:cNvCxnSpPr/>
      </xdr:nvCxnSpPr>
      <xdr:spPr>
        <a:xfrm>
          <a:off x="9639300" y="1841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22860</xdr:rowOff>
    </xdr:from>
    <xdr:to>
      <xdr:col>46</xdr:col>
      <xdr:colOff>38100</xdr:colOff>
      <xdr:row>107</xdr:row>
      <xdr:rowOff>124460</xdr:rowOff>
    </xdr:to>
    <xdr:sp macro="" textlink="">
      <xdr:nvSpPr>
        <xdr:cNvPr id="475" name="楕円 474"/>
        <xdr:cNvSpPr/>
      </xdr:nvSpPr>
      <xdr:spPr>
        <a:xfrm>
          <a:off x="8699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73660</xdr:rowOff>
    </xdr:from>
    <xdr:to>
      <xdr:col>50</xdr:col>
      <xdr:colOff>114300</xdr:colOff>
      <xdr:row>107</xdr:row>
      <xdr:rowOff>73660</xdr:rowOff>
    </xdr:to>
    <xdr:cxnSp macro="">
      <xdr:nvCxnSpPr>
        <xdr:cNvPr id="476" name="直線コネクタ 475"/>
        <xdr:cNvCxnSpPr/>
      </xdr:nvCxnSpPr>
      <xdr:spPr>
        <a:xfrm>
          <a:off x="8750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22860</xdr:rowOff>
    </xdr:from>
    <xdr:to>
      <xdr:col>41</xdr:col>
      <xdr:colOff>101600</xdr:colOff>
      <xdr:row>107</xdr:row>
      <xdr:rowOff>124460</xdr:rowOff>
    </xdr:to>
    <xdr:sp macro="" textlink="">
      <xdr:nvSpPr>
        <xdr:cNvPr id="477" name="楕円 476"/>
        <xdr:cNvSpPr/>
      </xdr:nvSpPr>
      <xdr:spPr>
        <a:xfrm>
          <a:off x="7810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73660</xdr:rowOff>
    </xdr:from>
    <xdr:to>
      <xdr:col>45</xdr:col>
      <xdr:colOff>177800</xdr:colOff>
      <xdr:row>107</xdr:row>
      <xdr:rowOff>73660</xdr:rowOff>
    </xdr:to>
    <xdr:cxnSp macro="">
      <xdr:nvCxnSpPr>
        <xdr:cNvPr id="478" name="直線コネクタ 477"/>
        <xdr:cNvCxnSpPr/>
      </xdr:nvCxnSpPr>
      <xdr:spPr>
        <a:xfrm>
          <a:off x="7861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22860</xdr:rowOff>
    </xdr:from>
    <xdr:to>
      <xdr:col>36</xdr:col>
      <xdr:colOff>165100</xdr:colOff>
      <xdr:row>107</xdr:row>
      <xdr:rowOff>124460</xdr:rowOff>
    </xdr:to>
    <xdr:sp macro="" textlink="">
      <xdr:nvSpPr>
        <xdr:cNvPr id="479" name="楕円 478"/>
        <xdr:cNvSpPr/>
      </xdr:nvSpPr>
      <xdr:spPr>
        <a:xfrm>
          <a:off x="6921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73660</xdr:rowOff>
    </xdr:from>
    <xdr:to>
      <xdr:col>41</xdr:col>
      <xdr:colOff>50800</xdr:colOff>
      <xdr:row>107</xdr:row>
      <xdr:rowOff>73660</xdr:rowOff>
    </xdr:to>
    <xdr:cxnSp macro="">
      <xdr:nvCxnSpPr>
        <xdr:cNvPr id="480" name="直線コネクタ 479"/>
        <xdr:cNvCxnSpPr/>
      </xdr:nvCxnSpPr>
      <xdr:spPr>
        <a:xfrm>
          <a:off x="6972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150495</xdr:rowOff>
    </xdr:from>
    <xdr:ext cx="469900" cy="259080"/>
    <xdr:sp macro="" textlink="">
      <xdr:nvSpPr>
        <xdr:cNvPr id="481" name="n_1aveValue【市民会館】&#10;一人当たり面積"/>
        <xdr:cNvSpPr txBox="1"/>
      </xdr:nvSpPr>
      <xdr:spPr>
        <a:xfrm>
          <a:off x="9391650" y="1780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140970</xdr:rowOff>
    </xdr:from>
    <xdr:ext cx="465455" cy="259080"/>
    <xdr:sp macro="" textlink="">
      <xdr:nvSpPr>
        <xdr:cNvPr id="482" name="n_2aveValue【市民会館】&#10;一人当たり面積"/>
        <xdr:cNvSpPr txBox="1"/>
      </xdr:nvSpPr>
      <xdr:spPr>
        <a:xfrm>
          <a:off x="8515350" y="17800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168910</xdr:rowOff>
    </xdr:from>
    <xdr:ext cx="465455" cy="254635"/>
    <xdr:sp macro="" textlink="">
      <xdr:nvSpPr>
        <xdr:cNvPr id="483" name="n_3aveValue【市民会館】&#10;一人当たり面積"/>
        <xdr:cNvSpPr txBox="1"/>
      </xdr:nvSpPr>
      <xdr:spPr>
        <a:xfrm>
          <a:off x="7626350" y="178282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6350</xdr:rowOff>
    </xdr:from>
    <xdr:ext cx="465455" cy="254635"/>
    <xdr:sp macro="" textlink="">
      <xdr:nvSpPr>
        <xdr:cNvPr id="484" name="n_4aveValue【市民会館】&#10;一人当たり面積"/>
        <xdr:cNvSpPr txBox="1"/>
      </xdr:nvSpPr>
      <xdr:spPr>
        <a:xfrm>
          <a:off x="6737350" y="1783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115570</xdr:rowOff>
    </xdr:from>
    <xdr:ext cx="469900" cy="259080"/>
    <xdr:sp macro="" textlink="">
      <xdr:nvSpPr>
        <xdr:cNvPr id="485" name="n_1mainValue【市民会館】&#10;一人当たり面積"/>
        <xdr:cNvSpPr txBox="1"/>
      </xdr:nvSpPr>
      <xdr:spPr>
        <a:xfrm>
          <a:off x="9391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115570</xdr:rowOff>
    </xdr:from>
    <xdr:ext cx="465455" cy="259080"/>
    <xdr:sp macro="" textlink="">
      <xdr:nvSpPr>
        <xdr:cNvPr id="486" name="n_2mainValue【市民会館】&#10;一人当たり面積"/>
        <xdr:cNvSpPr txBox="1"/>
      </xdr:nvSpPr>
      <xdr:spPr>
        <a:xfrm>
          <a:off x="8515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115570</xdr:rowOff>
    </xdr:from>
    <xdr:ext cx="465455" cy="259080"/>
    <xdr:sp macro="" textlink="">
      <xdr:nvSpPr>
        <xdr:cNvPr id="487" name="n_3mainValue【市民会館】&#10;一人当たり面積"/>
        <xdr:cNvSpPr txBox="1"/>
      </xdr:nvSpPr>
      <xdr:spPr>
        <a:xfrm>
          <a:off x="7626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115570</xdr:rowOff>
    </xdr:from>
    <xdr:ext cx="465455" cy="259080"/>
    <xdr:sp macro="" textlink="">
      <xdr:nvSpPr>
        <xdr:cNvPr id="488" name="n_4mainValue【市民会館】&#10;一人当たり面積"/>
        <xdr:cNvSpPr txBox="1"/>
      </xdr:nvSpPr>
      <xdr:spPr>
        <a:xfrm>
          <a:off x="6737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97" name="テキスト ボックス 49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99" name="テキスト ボックス 49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501" name="テキスト ボックス 500"/>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503" name="テキスト ボックス 502"/>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635"/>
    <xdr:sp macro="" textlink="">
      <xdr:nvSpPr>
        <xdr:cNvPr id="509" name="テキスト ボックス 508"/>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645" cy="259080"/>
    <xdr:sp macro="" textlink="">
      <xdr:nvSpPr>
        <xdr:cNvPr id="511" name="テキスト ボックス 510"/>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144780</xdr:rowOff>
    </xdr:from>
    <xdr:to>
      <xdr:col>85</xdr:col>
      <xdr:colOff>126365</xdr:colOff>
      <xdr:row>41</xdr:row>
      <xdr:rowOff>1905</xdr:rowOff>
    </xdr:to>
    <xdr:cxnSp macro="">
      <xdr:nvCxnSpPr>
        <xdr:cNvPr id="513" name="直線コネクタ 512"/>
        <xdr:cNvCxnSpPr/>
      </xdr:nvCxnSpPr>
      <xdr:spPr>
        <a:xfrm flipV="1">
          <a:off x="16318865" y="5974080"/>
          <a:ext cx="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6350</xdr:rowOff>
    </xdr:from>
    <xdr:ext cx="405130" cy="254635"/>
    <xdr:sp macro="" textlink="">
      <xdr:nvSpPr>
        <xdr:cNvPr id="514" name="【一般廃棄物処理施設】&#10;有形固定資産減価償却率最小値テキスト"/>
        <xdr:cNvSpPr txBox="1"/>
      </xdr:nvSpPr>
      <xdr:spPr>
        <a:xfrm>
          <a:off x="16357600" y="70358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5" name="直線コネクタ 514"/>
        <xdr:cNvCxnSpPr/>
      </xdr:nvCxnSpPr>
      <xdr:spPr>
        <a:xfrm>
          <a:off x="16230600" y="703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91440</xdr:rowOff>
    </xdr:from>
    <xdr:ext cx="405130" cy="259080"/>
    <xdr:sp macro="" textlink="">
      <xdr:nvSpPr>
        <xdr:cNvPr id="516" name="【一般廃棄物処理施設】&#10;有形固定資産減価償却率最大値テキスト"/>
        <xdr:cNvSpPr txBox="1"/>
      </xdr:nvSpPr>
      <xdr:spPr>
        <a:xfrm>
          <a:off x="16357600" y="574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7" name="直線コネクタ 516"/>
        <xdr:cNvCxnSpPr/>
      </xdr:nvCxnSpPr>
      <xdr:spPr>
        <a:xfrm>
          <a:off x="16230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4635"/>
    <xdr:sp macro="" textlink="">
      <xdr:nvSpPr>
        <xdr:cNvPr id="518" name="【一般廃棄物処理施設】&#10;有形固定資産減価償却率平均値テキスト"/>
        <xdr:cNvSpPr txBox="1"/>
      </xdr:nvSpPr>
      <xdr:spPr>
        <a:xfrm>
          <a:off x="16357600" y="63728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19" name="フローチャート: 判断 51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0" name="フローチャート: 判断 519"/>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1" name="フローチャート: 判断 520"/>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2" name="フローチャート: 判断 521"/>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3" name="フローチャート: 判断 522"/>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529" name="楕円 528"/>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121920</xdr:rowOff>
    </xdr:from>
    <xdr:ext cx="405130" cy="254635"/>
    <xdr:sp macro="" textlink="">
      <xdr:nvSpPr>
        <xdr:cNvPr id="530" name="【一般廃棄物処理施設】&#10;有形固定資産減価償却率該当値テキスト"/>
        <xdr:cNvSpPr txBox="1"/>
      </xdr:nvSpPr>
      <xdr:spPr>
        <a:xfrm>
          <a:off x="16357600" y="68084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531" name="楕円 530"/>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6350</xdr:rowOff>
    </xdr:from>
    <xdr:to>
      <xdr:col>85</xdr:col>
      <xdr:colOff>127000</xdr:colOff>
      <xdr:row>40</xdr:row>
      <xdr:rowOff>22860</xdr:rowOff>
    </xdr:to>
    <xdr:cxnSp macro="">
      <xdr:nvCxnSpPr>
        <xdr:cNvPr id="532" name="直線コネクタ 531"/>
        <xdr:cNvCxnSpPr/>
      </xdr:nvCxnSpPr>
      <xdr:spPr>
        <a:xfrm>
          <a:off x="15481300" y="68643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533" name="楕円 532"/>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132080</xdr:rowOff>
    </xdr:from>
    <xdr:to>
      <xdr:col>81</xdr:col>
      <xdr:colOff>50800</xdr:colOff>
      <xdr:row>40</xdr:row>
      <xdr:rowOff>6350</xdr:rowOff>
    </xdr:to>
    <xdr:cxnSp macro="">
      <xdr:nvCxnSpPr>
        <xdr:cNvPr id="534" name="直線コネクタ 533"/>
        <xdr:cNvCxnSpPr/>
      </xdr:nvCxnSpPr>
      <xdr:spPr>
        <a:xfrm>
          <a:off x="14592300" y="68186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535" name="楕円 534"/>
        <xdr:cNvSpPr/>
      </xdr:nvSpPr>
      <xdr:spPr>
        <a:xfrm>
          <a:off x="1365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132080</xdr:rowOff>
    </xdr:to>
    <xdr:cxnSp macro="">
      <xdr:nvCxnSpPr>
        <xdr:cNvPr id="536" name="直線コネクタ 535"/>
        <xdr:cNvCxnSpPr/>
      </xdr:nvCxnSpPr>
      <xdr:spPr>
        <a:xfrm>
          <a:off x="13703300" y="67360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537" name="楕円 536"/>
        <xdr:cNvSpPr/>
      </xdr:nvSpPr>
      <xdr:spPr>
        <a:xfrm>
          <a:off x="12763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39</xdr:row>
      <xdr:rowOff>49530</xdr:rowOff>
    </xdr:to>
    <xdr:cxnSp macro="">
      <xdr:nvCxnSpPr>
        <xdr:cNvPr id="538" name="直線コネクタ 537"/>
        <xdr:cNvCxnSpPr/>
      </xdr:nvCxnSpPr>
      <xdr:spPr>
        <a:xfrm>
          <a:off x="12814300" y="6275070"/>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23495</xdr:rowOff>
    </xdr:from>
    <xdr:ext cx="405130" cy="259080"/>
    <xdr:sp macro="" textlink="">
      <xdr:nvSpPr>
        <xdr:cNvPr id="539" name="n_1aveValue【一般廃棄物処理施設】&#10;有形固定資産減価償却率"/>
        <xdr:cNvSpPr txBox="1"/>
      </xdr:nvSpPr>
      <xdr:spPr>
        <a:xfrm>
          <a:off x="15266035" y="619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164465</xdr:rowOff>
    </xdr:from>
    <xdr:ext cx="400685" cy="259080"/>
    <xdr:sp macro="" textlink="">
      <xdr:nvSpPr>
        <xdr:cNvPr id="540" name="n_2aveValue【一般廃棄物処理施設】&#10;有形固定資産減価償却率"/>
        <xdr:cNvSpPr txBox="1"/>
      </xdr:nvSpPr>
      <xdr:spPr>
        <a:xfrm>
          <a:off x="14389735" y="61652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63500</xdr:rowOff>
    </xdr:from>
    <xdr:ext cx="400685" cy="254635"/>
    <xdr:sp macro="" textlink="">
      <xdr:nvSpPr>
        <xdr:cNvPr id="541" name="n_3aveValue【一般廃棄物処理施設】&#10;有形固定資産減価償却率"/>
        <xdr:cNvSpPr txBox="1"/>
      </xdr:nvSpPr>
      <xdr:spPr>
        <a:xfrm>
          <a:off x="13500735" y="6064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148590</xdr:rowOff>
    </xdr:from>
    <xdr:ext cx="400685" cy="259080"/>
    <xdr:sp macro="" textlink="">
      <xdr:nvSpPr>
        <xdr:cNvPr id="542" name="n_4aveValue【一般廃棄物処理施設】&#10;有形固定資産減価償却率"/>
        <xdr:cNvSpPr txBox="1"/>
      </xdr:nvSpPr>
      <xdr:spPr>
        <a:xfrm>
          <a:off x="12611735" y="6492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47625</xdr:rowOff>
    </xdr:from>
    <xdr:ext cx="405130" cy="259080"/>
    <xdr:sp macro="" textlink="">
      <xdr:nvSpPr>
        <xdr:cNvPr id="543" name="n_1mainValue【一般廃棄物処理施設】&#10;有形固定資産減価償却率"/>
        <xdr:cNvSpPr txBox="1"/>
      </xdr:nvSpPr>
      <xdr:spPr>
        <a:xfrm>
          <a:off x="15266035" y="690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1905</xdr:rowOff>
    </xdr:from>
    <xdr:ext cx="400685" cy="259080"/>
    <xdr:sp macro="" textlink="">
      <xdr:nvSpPr>
        <xdr:cNvPr id="544" name="n_2mainValue【一般廃棄物処理施設】&#10;有形固定資産減価償却率"/>
        <xdr:cNvSpPr txBox="1"/>
      </xdr:nvSpPr>
      <xdr:spPr>
        <a:xfrm>
          <a:off x="14389735" y="68599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91440</xdr:rowOff>
    </xdr:from>
    <xdr:ext cx="400685" cy="259080"/>
    <xdr:sp macro="" textlink="">
      <xdr:nvSpPr>
        <xdr:cNvPr id="545" name="n_3mainValue【一般廃棄物処理施設】&#10;有形固定資産減価償却率"/>
        <xdr:cNvSpPr txBox="1"/>
      </xdr:nvSpPr>
      <xdr:spPr>
        <a:xfrm>
          <a:off x="13500735" y="67779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170180</xdr:rowOff>
    </xdr:from>
    <xdr:ext cx="400685" cy="259080"/>
    <xdr:sp macro="" textlink="">
      <xdr:nvSpPr>
        <xdr:cNvPr id="546" name="n_4mainValue【一般廃棄物処理施設】&#10;有形固定資産減価償却率"/>
        <xdr:cNvSpPr txBox="1"/>
      </xdr:nvSpPr>
      <xdr:spPr>
        <a:xfrm>
          <a:off x="12611735" y="59994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55" name="テキスト ボックス 55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7" name="直線コネクタ 55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4475" cy="254635"/>
    <xdr:sp macro="" textlink="">
      <xdr:nvSpPr>
        <xdr:cNvPr id="558" name="テキスト ボックス 557"/>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59" name="直線コネクタ 55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137795</xdr:rowOff>
    </xdr:from>
    <xdr:ext cx="531495" cy="259080"/>
    <xdr:sp macro="" textlink="">
      <xdr:nvSpPr>
        <xdr:cNvPr id="560" name="テキスト ボックス 559"/>
        <xdr:cNvSpPr txBox="1"/>
      </xdr:nvSpPr>
      <xdr:spPr>
        <a:xfrm>
          <a:off x="17756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1" name="直線コネクタ 56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37</xdr:row>
      <xdr:rowOff>154940</xdr:rowOff>
    </xdr:from>
    <xdr:ext cx="531495" cy="254635"/>
    <xdr:sp macro="" textlink="">
      <xdr:nvSpPr>
        <xdr:cNvPr id="562" name="テキスト ボックス 561"/>
        <xdr:cNvSpPr txBox="1"/>
      </xdr:nvSpPr>
      <xdr:spPr>
        <a:xfrm>
          <a:off x="17756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3" name="直線コネクタ 56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170815</xdr:rowOff>
    </xdr:from>
    <xdr:ext cx="531495" cy="258445"/>
    <xdr:sp macro="" textlink="">
      <xdr:nvSpPr>
        <xdr:cNvPr id="564" name="テキスト ボックス 563"/>
        <xdr:cNvSpPr txBox="1"/>
      </xdr:nvSpPr>
      <xdr:spPr>
        <a:xfrm>
          <a:off x="17756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5" name="直線コネクタ 56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1185" cy="259080"/>
    <xdr:sp macro="" textlink="">
      <xdr:nvSpPr>
        <xdr:cNvPr id="566" name="テキスト ボックス 565"/>
        <xdr:cNvSpPr txBox="1"/>
      </xdr:nvSpPr>
      <xdr:spPr>
        <a:xfrm>
          <a:off x="17692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7" name="直線コネクタ 56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1185" cy="254635"/>
    <xdr:sp macro="" textlink="">
      <xdr:nvSpPr>
        <xdr:cNvPr id="568" name="テキスト ボックス 567"/>
        <xdr:cNvSpPr txBox="1"/>
      </xdr:nvSpPr>
      <xdr:spPr>
        <a:xfrm>
          <a:off x="17692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0" name="テキスト ボックス 569"/>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23495</xdr:rowOff>
    </xdr:from>
    <xdr:to>
      <xdr:col>116</xdr:col>
      <xdr:colOff>62865</xdr:colOff>
      <xdr:row>41</xdr:row>
      <xdr:rowOff>128905</xdr:rowOff>
    </xdr:to>
    <xdr:cxnSp macro="">
      <xdr:nvCxnSpPr>
        <xdr:cNvPr id="572" name="直線コネクタ 571"/>
        <xdr:cNvCxnSpPr/>
      </xdr:nvCxnSpPr>
      <xdr:spPr>
        <a:xfrm flipV="1">
          <a:off x="22160865" y="568134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132715</xdr:rowOff>
    </xdr:from>
    <xdr:ext cx="534670" cy="254635"/>
    <xdr:sp macro="" textlink="">
      <xdr:nvSpPr>
        <xdr:cNvPr id="573" name="【一般廃棄物処理施設】&#10;一人当たり有形固定資産（償却資産）額最小値テキスト"/>
        <xdr:cNvSpPr txBox="1"/>
      </xdr:nvSpPr>
      <xdr:spPr>
        <a:xfrm>
          <a:off x="22199600" y="71621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128905</xdr:rowOff>
    </xdr:from>
    <xdr:to>
      <xdr:col>116</xdr:col>
      <xdr:colOff>152400</xdr:colOff>
      <xdr:row>41</xdr:row>
      <xdr:rowOff>128905</xdr:rowOff>
    </xdr:to>
    <xdr:cxnSp macro="">
      <xdr:nvCxnSpPr>
        <xdr:cNvPr id="574" name="直線コネクタ 573"/>
        <xdr:cNvCxnSpPr/>
      </xdr:nvCxnSpPr>
      <xdr:spPr>
        <a:xfrm>
          <a:off x="220726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141605</xdr:rowOff>
    </xdr:from>
    <xdr:ext cx="598805" cy="259080"/>
    <xdr:sp macro="" textlink="">
      <xdr:nvSpPr>
        <xdr:cNvPr id="575" name="【一般廃棄物処理施設】&#10;一人当たり有形固定資産（償却資産）額最大値テキスト"/>
        <xdr:cNvSpPr txBox="1"/>
      </xdr:nvSpPr>
      <xdr:spPr>
        <a:xfrm>
          <a:off x="22199600" y="5456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148,094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23495</xdr:rowOff>
    </xdr:from>
    <xdr:to>
      <xdr:col>116</xdr:col>
      <xdr:colOff>152400</xdr:colOff>
      <xdr:row>33</xdr:row>
      <xdr:rowOff>23495</xdr:rowOff>
    </xdr:to>
    <xdr:cxnSp macro="">
      <xdr:nvCxnSpPr>
        <xdr:cNvPr id="576" name="直線コネクタ 575"/>
        <xdr:cNvCxnSpPr/>
      </xdr:nvCxnSpPr>
      <xdr:spPr>
        <a:xfrm>
          <a:off x="22072600" y="568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27940</xdr:rowOff>
    </xdr:from>
    <xdr:ext cx="534670" cy="259080"/>
    <xdr:sp macro="" textlink="">
      <xdr:nvSpPr>
        <xdr:cNvPr id="577" name="【一般廃棄物処理施設】&#10;一人当たり有形固定資産（償却資産）額平均値テキスト"/>
        <xdr:cNvSpPr txBox="1"/>
      </xdr:nvSpPr>
      <xdr:spPr>
        <a:xfrm>
          <a:off x="22199600" y="6371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49530</xdr:rowOff>
    </xdr:from>
    <xdr:to>
      <xdr:col>116</xdr:col>
      <xdr:colOff>114300</xdr:colOff>
      <xdr:row>37</xdr:row>
      <xdr:rowOff>151130</xdr:rowOff>
    </xdr:to>
    <xdr:sp macro="" textlink="">
      <xdr:nvSpPr>
        <xdr:cNvPr id="578" name="フローチャート: 判断 577"/>
        <xdr:cNvSpPr/>
      </xdr:nvSpPr>
      <xdr:spPr>
        <a:xfrm>
          <a:off x="22110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141605</xdr:rowOff>
    </xdr:from>
    <xdr:to>
      <xdr:col>112</xdr:col>
      <xdr:colOff>38100</xdr:colOff>
      <xdr:row>38</xdr:row>
      <xdr:rowOff>71755</xdr:rowOff>
    </xdr:to>
    <xdr:sp macro="" textlink="">
      <xdr:nvSpPr>
        <xdr:cNvPr id="579" name="フローチャート: 判断 578"/>
        <xdr:cNvSpPr/>
      </xdr:nvSpPr>
      <xdr:spPr>
        <a:xfrm>
          <a:off x="21272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94615</xdr:rowOff>
    </xdr:from>
    <xdr:to>
      <xdr:col>107</xdr:col>
      <xdr:colOff>101600</xdr:colOff>
      <xdr:row>38</xdr:row>
      <xdr:rowOff>24765</xdr:rowOff>
    </xdr:to>
    <xdr:sp macro="" textlink="">
      <xdr:nvSpPr>
        <xdr:cNvPr id="580" name="フローチャート: 判断 579"/>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581" name="フローチャート: 判断 580"/>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47625</xdr:rowOff>
    </xdr:from>
    <xdr:to>
      <xdr:col>98</xdr:col>
      <xdr:colOff>38100</xdr:colOff>
      <xdr:row>39</xdr:row>
      <xdr:rowOff>149225</xdr:rowOff>
    </xdr:to>
    <xdr:sp macro="" textlink="">
      <xdr:nvSpPr>
        <xdr:cNvPr id="582" name="フローチャート: 判断 581"/>
        <xdr:cNvSpPr/>
      </xdr:nvSpPr>
      <xdr:spPr>
        <a:xfrm>
          <a:off x="18605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69215</xdr:rowOff>
    </xdr:from>
    <xdr:to>
      <xdr:col>116</xdr:col>
      <xdr:colOff>114300</xdr:colOff>
      <xdr:row>36</xdr:row>
      <xdr:rowOff>170815</xdr:rowOff>
    </xdr:to>
    <xdr:sp macro="" textlink="">
      <xdr:nvSpPr>
        <xdr:cNvPr id="588" name="楕円 587"/>
        <xdr:cNvSpPr/>
      </xdr:nvSpPr>
      <xdr:spPr>
        <a:xfrm>
          <a:off x="22110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92075</xdr:rowOff>
    </xdr:from>
    <xdr:ext cx="534670" cy="259080"/>
    <xdr:sp macro="" textlink="">
      <xdr:nvSpPr>
        <xdr:cNvPr id="589" name="【一般廃棄物処理施設】&#10;一人当たり有形固定資産（償却資産）額該当値テキスト"/>
        <xdr:cNvSpPr txBox="1"/>
      </xdr:nvSpPr>
      <xdr:spPr>
        <a:xfrm>
          <a:off x="22199600" y="609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590" name="楕円 589"/>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110490</xdr:rowOff>
    </xdr:from>
    <xdr:to>
      <xdr:col>116</xdr:col>
      <xdr:colOff>63500</xdr:colOff>
      <xdr:row>36</xdr:row>
      <xdr:rowOff>120650</xdr:rowOff>
    </xdr:to>
    <xdr:cxnSp macro="">
      <xdr:nvCxnSpPr>
        <xdr:cNvPr id="591" name="直線コネクタ 590"/>
        <xdr:cNvCxnSpPr/>
      </xdr:nvCxnSpPr>
      <xdr:spPr>
        <a:xfrm>
          <a:off x="21323300" y="62826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58420</xdr:rowOff>
    </xdr:from>
    <xdr:to>
      <xdr:col>107</xdr:col>
      <xdr:colOff>101600</xdr:colOff>
      <xdr:row>36</xdr:row>
      <xdr:rowOff>160020</xdr:rowOff>
    </xdr:to>
    <xdr:sp macro="" textlink="">
      <xdr:nvSpPr>
        <xdr:cNvPr id="592" name="楕円 591"/>
        <xdr:cNvSpPr/>
      </xdr:nvSpPr>
      <xdr:spPr>
        <a:xfrm>
          <a:off x="20383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109220</xdr:rowOff>
    </xdr:from>
    <xdr:to>
      <xdr:col>111</xdr:col>
      <xdr:colOff>177800</xdr:colOff>
      <xdr:row>36</xdr:row>
      <xdr:rowOff>110490</xdr:rowOff>
    </xdr:to>
    <xdr:cxnSp macro="">
      <xdr:nvCxnSpPr>
        <xdr:cNvPr id="593" name="直線コネクタ 592"/>
        <xdr:cNvCxnSpPr/>
      </xdr:nvCxnSpPr>
      <xdr:spPr>
        <a:xfrm>
          <a:off x="20434300" y="6281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53975</xdr:rowOff>
    </xdr:from>
    <xdr:to>
      <xdr:col>102</xdr:col>
      <xdr:colOff>165100</xdr:colOff>
      <xdr:row>36</xdr:row>
      <xdr:rowOff>155575</xdr:rowOff>
    </xdr:to>
    <xdr:sp macro="" textlink="">
      <xdr:nvSpPr>
        <xdr:cNvPr id="594" name="楕円 593"/>
        <xdr:cNvSpPr/>
      </xdr:nvSpPr>
      <xdr:spPr>
        <a:xfrm>
          <a:off x="19494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104775</xdr:rowOff>
    </xdr:from>
    <xdr:to>
      <xdr:col>107</xdr:col>
      <xdr:colOff>50800</xdr:colOff>
      <xdr:row>36</xdr:row>
      <xdr:rowOff>109220</xdr:rowOff>
    </xdr:to>
    <xdr:cxnSp macro="">
      <xdr:nvCxnSpPr>
        <xdr:cNvPr id="595" name="直線コネクタ 594"/>
        <xdr:cNvCxnSpPr/>
      </xdr:nvCxnSpPr>
      <xdr:spPr>
        <a:xfrm>
          <a:off x="19545300" y="6276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115570</xdr:rowOff>
    </xdr:from>
    <xdr:to>
      <xdr:col>98</xdr:col>
      <xdr:colOff>38100</xdr:colOff>
      <xdr:row>40</xdr:row>
      <xdr:rowOff>45720</xdr:rowOff>
    </xdr:to>
    <xdr:sp macro="" textlink="">
      <xdr:nvSpPr>
        <xdr:cNvPr id="596" name="楕円 595"/>
        <xdr:cNvSpPr/>
      </xdr:nvSpPr>
      <xdr:spPr>
        <a:xfrm>
          <a:off x="18605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104775</xdr:rowOff>
    </xdr:from>
    <xdr:to>
      <xdr:col>102</xdr:col>
      <xdr:colOff>114300</xdr:colOff>
      <xdr:row>39</xdr:row>
      <xdr:rowOff>166370</xdr:rowOff>
    </xdr:to>
    <xdr:cxnSp macro="">
      <xdr:nvCxnSpPr>
        <xdr:cNvPr id="597" name="直線コネクタ 596"/>
        <xdr:cNvCxnSpPr/>
      </xdr:nvCxnSpPr>
      <xdr:spPr>
        <a:xfrm flipV="1">
          <a:off x="18656300" y="6276975"/>
          <a:ext cx="88900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63500</xdr:rowOff>
    </xdr:from>
    <xdr:ext cx="534670" cy="254635"/>
    <xdr:sp macro="" textlink="">
      <xdr:nvSpPr>
        <xdr:cNvPr id="598" name="n_1aveValue【一般廃棄物処理施設】&#10;一人当たり有形固定資産（償却資産）額"/>
        <xdr:cNvSpPr txBox="1"/>
      </xdr:nvSpPr>
      <xdr:spPr>
        <a:xfrm>
          <a:off x="21043265" y="6578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15875</xdr:rowOff>
    </xdr:from>
    <xdr:ext cx="530225" cy="259080"/>
    <xdr:sp macro="" textlink="">
      <xdr:nvSpPr>
        <xdr:cNvPr id="599" name="n_2aveValue【一般廃棄物処理施設】&#10;一人当たり有形固定資産（償却資産）額"/>
        <xdr:cNvSpPr txBox="1"/>
      </xdr:nvSpPr>
      <xdr:spPr>
        <a:xfrm>
          <a:off x="20166965" y="6530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60960</xdr:rowOff>
    </xdr:from>
    <xdr:ext cx="530225" cy="259080"/>
    <xdr:sp macro="" textlink="">
      <xdr:nvSpPr>
        <xdr:cNvPr id="600" name="n_3aveValue【一般廃棄物処理施設】&#10;一人当たり有形固定資産（償却資産）額"/>
        <xdr:cNvSpPr txBox="1"/>
      </xdr:nvSpPr>
      <xdr:spPr>
        <a:xfrm>
          <a:off x="19277965" y="6576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166370</xdr:rowOff>
    </xdr:from>
    <xdr:ext cx="530225" cy="254635"/>
    <xdr:sp macro="" textlink="">
      <xdr:nvSpPr>
        <xdr:cNvPr id="601" name="n_4aveValue【一般廃棄物処理施設】&#10;一人当たり有形固定資産（償却資産）額"/>
        <xdr:cNvSpPr txBox="1"/>
      </xdr:nvSpPr>
      <xdr:spPr>
        <a:xfrm>
          <a:off x="18388965" y="6510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35</xdr:row>
      <xdr:rowOff>6350</xdr:rowOff>
    </xdr:from>
    <xdr:ext cx="534670" cy="254635"/>
    <xdr:sp macro="" textlink="">
      <xdr:nvSpPr>
        <xdr:cNvPr id="602" name="n_1mainValue【一般廃棄物処理施設】&#10;一人当たり有形固定資産（償却資産）額"/>
        <xdr:cNvSpPr txBox="1"/>
      </xdr:nvSpPr>
      <xdr:spPr>
        <a:xfrm>
          <a:off x="21043265" y="60071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92,874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35</xdr:row>
      <xdr:rowOff>5080</xdr:rowOff>
    </xdr:from>
    <xdr:ext cx="530225" cy="259080"/>
    <xdr:sp macro="" textlink="">
      <xdr:nvSpPr>
        <xdr:cNvPr id="603" name="n_2mainValue【一般廃棄物処理施設】&#10;一人当たり有形固定資産（償却資産）額"/>
        <xdr:cNvSpPr txBox="1"/>
      </xdr:nvSpPr>
      <xdr:spPr>
        <a:xfrm>
          <a:off x="20166965" y="6005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35</xdr:row>
      <xdr:rowOff>635</xdr:rowOff>
    </xdr:from>
    <xdr:ext cx="530225" cy="259080"/>
    <xdr:sp macro="" textlink="">
      <xdr:nvSpPr>
        <xdr:cNvPr id="604" name="n_3mainValue【一般廃棄物処理施設】&#10;一人当たり有形固定資産（償却資産）額"/>
        <xdr:cNvSpPr txBox="1"/>
      </xdr:nvSpPr>
      <xdr:spPr>
        <a:xfrm>
          <a:off x="19277965" y="6001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36830</xdr:rowOff>
    </xdr:from>
    <xdr:ext cx="530225" cy="259080"/>
    <xdr:sp macro="" textlink="">
      <xdr:nvSpPr>
        <xdr:cNvPr id="605" name="n_4mainValue【一般廃棄物処理施設】&#10;一人当たり有形固定資産（償却資産）額"/>
        <xdr:cNvSpPr txBox="1"/>
      </xdr:nvSpPr>
      <xdr:spPr>
        <a:xfrm>
          <a:off x="18388965" y="6894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4" name="テキスト ボックス 613"/>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4635"/>
    <xdr:sp macro="" textlink="">
      <xdr:nvSpPr>
        <xdr:cNvPr id="616" name="テキスト ボックス 615"/>
        <xdr:cNvSpPr txBox="1"/>
      </xdr:nvSpPr>
      <xdr:spPr>
        <a:xfrm>
          <a:off x="12042775" y="11287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8" name="テキスト ボックス 61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0" name="テキスト ボックス 6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622" name="テキスト ボックス 621"/>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4" name="テキスト ボックス 6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6" name="テキスト ボックス 6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628" name="テキスト ボックス 627"/>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15240</xdr:rowOff>
    </xdr:from>
    <xdr:to>
      <xdr:col>85</xdr:col>
      <xdr:colOff>126365</xdr:colOff>
      <xdr:row>64</xdr:row>
      <xdr:rowOff>137160</xdr:rowOff>
    </xdr:to>
    <xdr:cxnSp macro="">
      <xdr:nvCxnSpPr>
        <xdr:cNvPr id="630" name="直線コネクタ 629"/>
        <xdr:cNvCxnSpPr/>
      </xdr:nvCxnSpPr>
      <xdr:spPr>
        <a:xfrm flipV="1">
          <a:off x="16318865" y="9444990"/>
          <a:ext cx="0" cy="1664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140970</xdr:rowOff>
    </xdr:from>
    <xdr:ext cx="405130" cy="259080"/>
    <xdr:sp macro="" textlink="">
      <xdr:nvSpPr>
        <xdr:cNvPr id="631" name="【保健センター・保健所】&#10;有形固定資産減価償却率最小値テキスト"/>
        <xdr:cNvSpPr txBox="1"/>
      </xdr:nvSpPr>
      <xdr:spPr>
        <a:xfrm>
          <a:off x="16357600" y="1111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32" name="直線コネクタ 631"/>
        <xdr:cNvCxnSpPr/>
      </xdr:nvCxnSpPr>
      <xdr:spPr>
        <a:xfrm>
          <a:off x="16230600" y="1110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133350</xdr:rowOff>
    </xdr:from>
    <xdr:ext cx="405130" cy="254635"/>
    <xdr:sp macro="" textlink="">
      <xdr:nvSpPr>
        <xdr:cNvPr id="633" name="【保健センター・保健所】&#10;有形固定資産減価償却率最大値テキスト"/>
        <xdr:cNvSpPr txBox="1"/>
      </xdr:nvSpPr>
      <xdr:spPr>
        <a:xfrm>
          <a:off x="16357600" y="92202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34" name="直線コネクタ 633"/>
        <xdr:cNvCxnSpPr/>
      </xdr:nvCxnSpPr>
      <xdr:spPr>
        <a:xfrm>
          <a:off x="16230600" y="944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19050</xdr:rowOff>
    </xdr:from>
    <xdr:ext cx="405130" cy="254635"/>
    <xdr:sp macro="" textlink="">
      <xdr:nvSpPr>
        <xdr:cNvPr id="635" name="【保健センター・保健所】&#10;有形固定資産減価償却率平均値テキスト"/>
        <xdr:cNvSpPr txBox="1"/>
      </xdr:nvSpPr>
      <xdr:spPr>
        <a:xfrm>
          <a:off x="16357600" y="99631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6" name="フローチャート: 判断 635"/>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37" name="フローチャート: 判断 636"/>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38" name="フローチャート: 判断 637"/>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39" name="フローチャート: 判断 638"/>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640" name="フローチャート: 判断 639"/>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1" name="テキスト ボックス 640"/>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2" name="テキスト ボックス 641"/>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3" name="テキスト ボックス 642"/>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4" name="テキスト ボックス 643"/>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5" name="テキスト ボックス 644"/>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113030</xdr:rowOff>
    </xdr:from>
    <xdr:to>
      <xdr:col>85</xdr:col>
      <xdr:colOff>177800</xdr:colOff>
      <xdr:row>58</xdr:row>
      <xdr:rowOff>43180</xdr:rowOff>
    </xdr:to>
    <xdr:sp macro="" textlink="">
      <xdr:nvSpPr>
        <xdr:cNvPr id="646" name="楕円 645"/>
        <xdr:cNvSpPr/>
      </xdr:nvSpPr>
      <xdr:spPr>
        <a:xfrm>
          <a:off x="16268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135890</xdr:rowOff>
    </xdr:from>
    <xdr:ext cx="405130" cy="259080"/>
    <xdr:sp macro="" textlink="">
      <xdr:nvSpPr>
        <xdr:cNvPr id="647" name="【保健センター・保健所】&#10;有形固定資産減価償却率該当値テキスト"/>
        <xdr:cNvSpPr txBox="1"/>
      </xdr:nvSpPr>
      <xdr:spPr>
        <a:xfrm>
          <a:off x="16357600" y="973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648" name="楕円 647"/>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163830</xdr:rowOff>
    </xdr:to>
    <xdr:cxnSp macro="">
      <xdr:nvCxnSpPr>
        <xdr:cNvPr id="649" name="直線コネクタ 648"/>
        <xdr:cNvCxnSpPr/>
      </xdr:nvCxnSpPr>
      <xdr:spPr>
        <a:xfrm>
          <a:off x="15481300" y="98869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650" name="楕円 649"/>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114300</xdr:rowOff>
    </xdr:to>
    <xdr:cxnSp macro="">
      <xdr:nvCxnSpPr>
        <xdr:cNvPr id="651" name="直線コネクタ 650"/>
        <xdr:cNvCxnSpPr/>
      </xdr:nvCxnSpPr>
      <xdr:spPr>
        <a:xfrm>
          <a:off x="14592300" y="98183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652" name="楕円 651"/>
        <xdr:cNvSpPr/>
      </xdr:nvSpPr>
      <xdr:spPr>
        <a:xfrm>
          <a:off x="13652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58</xdr:row>
      <xdr:rowOff>3810</xdr:rowOff>
    </xdr:to>
    <xdr:cxnSp macro="">
      <xdr:nvCxnSpPr>
        <xdr:cNvPr id="653" name="直線コネクタ 652"/>
        <xdr:cNvCxnSpPr/>
      </xdr:nvCxnSpPr>
      <xdr:spPr>
        <a:xfrm flipV="1">
          <a:off x="13703300" y="981837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654" name="楕円 653"/>
        <xdr:cNvSpPr/>
      </xdr:nvSpPr>
      <xdr:spPr>
        <a:xfrm>
          <a:off x="1276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58</xdr:row>
      <xdr:rowOff>3810</xdr:rowOff>
    </xdr:to>
    <xdr:cxnSp macro="">
      <xdr:nvCxnSpPr>
        <xdr:cNvPr id="655" name="直線コネクタ 654"/>
        <xdr:cNvCxnSpPr/>
      </xdr:nvCxnSpPr>
      <xdr:spPr>
        <a:xfrm>
          <a:off x="12814300" y="98679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118110</xdr:rowOff>
    </xdr:from>
    <xdr:ext cx="405130" cy="259080"/>
    <xdr:sp macro="" textlink="">
      <xdr:nvSpPr>
        <xdr:cNvPr id="656" name="n_1aveValue【保健センター・保健所】&#10;有形固定資産減価償却率"/>
        <xdr:cNvSpPr txBox="1"/>
      </xdr:nvSpPr>
      <xdr:spPr>
        <a:xfrm>
          <a:off x="15266035" y="1006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156210</xdr:rowOff>
    </xdr:from>
    <xdr:ext cx="400685" cy="254635"/>
    <xdr:sp macro="" textlink="">
      <xdr:nvSpPr>
        <xdr:cNvPr id="657" name="n_2aveValue【保健センター・保健所】&#10;有形固定資産減価償却率"/>
        <xdr:cNvSpPr txBox="1"/>
      </xdr:nvSpPr>
      <xdr:spPr>
        <a:xfrm>
          <a:off x="14389735" y="99288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151130</xdr:rowOff>
    </xdr:from>
    <xdr:ext cx="400685" cy="259080"/>
    <xdr:sp macro="" textlink="">
      <xdr:nvSpPr>
        <xdr:cNvPr id="658" name="n_3aveValue【保健センター・保健所】&#10;有形固定資産減価償却率"/>
        <xdr:cNvSpPr txBox="1"/>
      </xdr:nvSpPr>
      <xdr:spPr>
        <a:xfrm>
          <a:off x="13500735" y="95808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53</xdr:row>
      <xdr:rowOff>135890</xdr:rowOff>
    </xdr:from>
    <xdr:ext cx="400685" cy="259080"/>
    <xdr:sp macro="" textlink="">
      <xdr:nvSpPr>
        <xdr:cNvPr id="659" name="n_4aveValue【保健センター・保健所】&#10;有形固定資産減価償却率"/>
        <xdr:cNvSpPr txBox="1"/>
      </xdr:nvSpPr>
      <xdr:spPr>
        <a:xfrm>
          <a:off x="12611735" y="92227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10160</xdr:rowOff>
    </xdr:from>
    <xdr:ext cx="405130" cy="259080"/>
    <xdr:sp macro="" textlink="">
      <xdr:nvSpPr>
        <xdr:cNvPr id="660" name="n_1mainValue【保健センター・保健所】&#10;有形固定資産減価償却率"/>
        <xdr:cNvSpPr txBox="1"/>
      </xdr:nvSpPr>
      <xdr:spPr>
        <a:xfrm>
          <a:off x="15266035" y="961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113030</xdr:rowOff>
    </xdr:from>
    <xdr:ext cx="400685" cy="259080"/>
    <xdr:sp macro="" textlink="">
      <xdr:nvSpPr>
        <xdr:cNvPr id="661" name="n_2mainValue【保健センター・保健所】&#10;有形固定資産減価償却率"/>
        <xdr:cNvSpPr txBox="1"/>
      </xdr:nvSpPr>
      <xdr:spPr>
        <a:xfrm>
          <a:off x="14389735" y="9542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45720</xdr:rowOff>
    </xdr:from>
    <xdr:ext cx="400685" cy="259080"/>
    <xdr:sp macro="" textlink="">
      <xdr:nvSpPr>
        <xdr:cNvPr id="662" name="n_3mainValue【保健センター・保健所】&#10;有形固定資産減価償却率"/>
        <xdr:cNvSpPr txBox="1"/>
      </xdr:nvSpPr>
      <xdr:spPr>
        <a:xfrm>
          <a:off x="13500735" y="9989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137160</xdr:rowOff>
    </xdr:from>
    <xdr:ext cx="400685" cy="259080"/>
    <xdr:sp macro="" textlink="">
      <xdr:nvSpPr>
        <xdr:cNvPr id="663" name="n_4mainValue【保健センター・保健所】&#10;有形固定資産減価償却率"/>
        <xdr:cNvSpPr txBox="1"/>
      </xdr:nvSpPr>
      <xdr:spPr>
        <a:xfrm>
          <a:off x="12611735" y="99098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2" name="テキスト ボックス 671"/>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675" name="テキスト ボックス 674"/>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677" name="テキスト ボックス 676"/>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679" name="テキスト ボックス 678"/>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681" name="テキスト ボックス 680"/>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683" name="テキスト ボックス 682"/>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5" name="テキスト ボックス 684"/>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31750</xdr:rowOff>
    </xdr:from>
    <xdr:to>
      <xdr:col>116</xdr:col>
      <xdr:colOff>62865</xdr:colOff>
      <xdr:row>63</xdr:row>
      <xdr:rowOff>69850</xdr:rowOff>
    </xdr:to>
    <xdr:cxnSp macro="">
      <xdr:nvCxnSpPr>
        <xdr:cNvPr id="687" name="直線コネクタ 686"/>
        <xdr:cNvCxnSpPr/>
      </xdr:nvCxnSpPr>
      <xdr:spPr>
        <a:xfrm flipV="1">
          <a:off x="22160865" y="94615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73660</xdr:rowOff>
    </xdr:from>
    <xdr:ext cx="469900" cy="259080"/>
    <xdr:sp macro="" textlink="">
      <xdr:nvSpPr>
        <xdr:cNvPr id="688" name="【保健センター・保健所】&#10;一人当たり面積最小値テキスト"/>
        <xdr:cNvSpPr txBox="1"/>
      </xdr:nvSpPr>
      <xdr:spPr>
        <a:xfrm>
          <a:off x="2219960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9" name="直線コネクタ 688"/>
        <xdr:cNvCxnSpPr/>
      </xdr:nvCxnSpPr>
      <xdr:spPr>
        <a:xfrm>
          <a:off x="22072600" y="1087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149860</xdr:rowOff>
    </xdr:from>
    <xdr:ext cx="469900" cy="259080"/>
    <xdr:sp macro="" textlink="">
      <xdr:nvSpPr>
        <xdr:cNvPr id="690" name="【保健センター・保健所】&#10;一人当たり面積最大値テキスト"/>
        <xdr:cNvSpPr txBox="1"/>
      </xdr:nvSpPr>
      <xdr:spPr>
        <a:xfrm>
          <a:off x="22199600" y="923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91" name="直線コネクタ 690"/>
        <xdr:cNvCxnSpPr/>
      </xdr:nvCxnSpPr>
      <xdr:spPr>
        <a:xfrm>
          <a:off x="22072600" y="946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41910</xdr:rowOff>
    </xdr:from>
    <xdr:ext cx="469900" cy="254635"/>
    <xdr:sp macro="" textlink="">
      <xdr:nvSpPr>
        <xdr:cNvPr id="692" name="【保健センター・保健所】&#10;一人当たり面積平均値テキスト"/>
        <xdr:cNvSpPr txBox="1"/>
      </xdr:nvSpPr>
      <xdr:spPr>
        <a:xfrm>
          <a:off x="22199600" y="103289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3" name="フローチャート: 判断 692"/>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4" name="フローチャート: 判断 69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5" name="フローチャート: 判断 694"/>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6" name="フローチャート: 判断 695"/>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7" name="フローチャート: 判断 696"/>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98" name="テキスト ボックス 697"/>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99" name="テキスト ボックス 698"/>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0" name="テキスト ボックス 699"/>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1" name="テキスト ボックス 700"/>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2" name="テキスト ボックス 701"/>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03" name="楕円 702"/>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162560</xdr:rowOff>
    </xdr:from>
    <xdr:ext cx="469900" cy="259080"/>
    <xdr:sp macro="" textlink="">
      <xdr:nvSpPr>
        <xdr:cNvPr id="704" name="【保健センター・保健所】&#10;一人当たり面積該当値テキスト"/>
        <xdr:cNvSpPr txBox="1"/>
      </xdr:nvSpPr>
      <xdr:spPr>
        <a:xfrm>
          <a:off x="2219960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705" name="楕円 704"/>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63500</xdr:rowOff>
    </xdr:to>
    <xdr:cxnSp macro="">
      <xdr:nvCxnSpPr>
        <xdr:cNvPr id="706" name="直線コネクタ 705"/>
        <xdr:cNvCxnSpPr/>
      </xdr:nvCxnSpPr>
      <xdr:spPr>
        <a:xfrm>
          <a:off x="21323300" y="10693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xdr:rowOff>
    </xdr:from>
    <xdr:to>
      <xdr:col>107</xdr:col>
      <xdr:colOff>101600</xdr:colOff>
      <xdr:row>62</xdr:row>
      <xdr:rowOff>114300</xdr:rowOff>
    </xdr:to>
    <xdr:sp macro="" textlink="">
      <xdr:nvSpPr>
        <xdr:cNvPr id="707" name="楕円 706"/>
        <xdr:cNvSpPr/>
      </xdr:nvSpPr>
      <xdr:spPr>
        <a:xfrm>
          <a:off x="20383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63500</xdr:rowOff>
    </xdr:from>
    <xdr:to>
      <xdr:col>111</xdr:col>
      <xdr:colOff>177800</xdr:colOff>
      <xdr:row>62</xdr:row>
      <xdr:rowOff>63500</xdr:rowOff>
    </xdr:to>
    <xdr:cxnSp macro="">
      <xdr:nvCxnSpPr>
        <xdr:cNvPr id="708" name="直線コネクタ 707"/>
        <xdr:cNvCxnSpPr/>
      </xdr:nvCxnSpPr>
      <xdr:spPr>
        <a:xfrm>
          <a:off x="20434300" y="1069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709" name="楕円 708"/>
        <xdr:cNvSpPr/>
      </xdr:nvSpPr>
      <xdr:spPr>
        <a:xfrm>
          <a:off x="19494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120650</xdr:rowOff>
    </xdr:from>
    <xdr:to>
      <xdr:col>107</xdr:col>
      <xdr:colOff>50800</xdr:colOff>
      <xdr:row>62</xdr:row>
      <xdr:rowOff>63500</xdr:rowOff>
    </xdr:to>
    <xdr:cxnSp macro="">
      <xdr:nvCxnSpPr>
        <xdr:cNvPr id="710" name="直線コネクタ 709"/>
        <xdr:cNvCxnSpPr/>
      </xdr:nvCxnSpPr>
      <xdr:spPr>
        <a:xfrm>
          <a:off x="19545300" y="10579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69850</xdr:rowOff>
    </xdr:from>
    <xdr:to>
      <xdr:col>98</xdr:col>
      <xdr:colOff>38100</xdr:colOff>
      <xdr:row>62</xdr:row>
      <xdr:rowOff>0</xdr:rowOff>
    </xdr:to>
    <xdr:sp macro="" textlink="">
      <xdr:nvSpPr>
        <xdr:cNvPr id="711" name="楕円 710"/>
        <xdr:cNvSpPr/>
      </xdr:nvSpPr>
      <xdr:spPr>
        <a:xfrm>
          <a:off x="18605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61</xdr:row>
      <xdr:rowOff>120650</xdr:rowOff>
    </xdr:to>
    <xdr:cxnSp macro="">
      <xdr:nvCxnSpPr>
        <xdr:cNvPr id="712" name="直線コネクタ 711"/>
        <xdr:cNvCxnSpPr/>
      </xdr:nvCxnSpPr>
      <xdr:spPr>
        <a:xfrm>
          <a:off x="18656300" y="10579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9080"/>
    <xdr:sp macro="" textlink="">
      <xdr:nvSpPr>
        <xdr:cNvPr id="713" name="n_1aveValue【保健センター・保健所】&#10;一人当たり面積"/>
        <xdr:cNvSpPr txBox="1"/>
      </xdr:nvSpPr>
      <xdr:spPr>
        <a:xfrm>
          <a:off x="2107565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149860</xdr:rowOff>
    </xdr:from>
    <xdr:ext cx="465455" cy="259080"/>
    <xdr:sp macro="" textlink="">
      <xdr:nvSpPr>
        <xdr:cNvPr id="714" name="n_2aveValue【保健センター・保健所】&#10;一人当たり面積"/>
        <xdr:cNvSpPr txBox="1"/>
      </xdr:nvSpPr>
      <xdr:spPr>
        <a:xfrm>
          <a:off x="20199350" y="10265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99060</xdr:rowOff>
    </xdr:from>
    <xdr:ext cx="465455" cy="254635"/>
    <xdr:sp macro="" textlink="">
      <xdr:nvSpPr>
        <xdr:cNvPr id="715" name="n_3aveValue【保健センター・保健所】&#10;一人当たり面積"/>
        <xdr:cNvSpPr txBox="1"/>
      </xdr:nvSpPr>
      <xdr:spPr>
        <a:xfrm>
          <a:off x="19310350" y="10214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92710</xdr:rowOff>
    </xdr:from>
    <xdr:ext cx="465455" cy="259080"/>
    <xdr:sp macro="" textlink="">
      <xdr:nvSpPr>
        <xdr:cNvPr id="716" name="n_4aveValue【保健センター・保健所】&#10;一人当たり面積"/>
        <xdr:cNvSpPr txBox="1"/>
      </xdr:nvSpPr>
      <xdr:spPr>
        <a:xfrm>
          <a:off x="18421350" y="10036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105410</xdr:rowOff>
    </xdr:from>
    <xdr:ext cx="469900" cy="259080"/>
    <xdr:sp macro="" textlink="">
      <xdr:nvSpPr>
        <xdr:cNvPr id="717" name="n_1mainValue【保健センター・保健所】&#10;一人当たり面積"/>
        <xdr:cNvSpPr txBox="1"/>
      </xdr:nvSpPr>
      <xdr:spPr>
        <a:xfrm>
          <a:off x="21075650" y="1073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105410</xdr:rowOff>
    </xdr:from>
    <xdr:ext cx="465455" cy="259080"/>
    <xdr:sp macro="" textlink="">
      <xdr:nvSpPr>
        <xdr:cNvPr id="718" name="n_2mainValue【保健センター・保健所】&#10;一人当たり面積"/>
        <xdr:cNvSpPr txBox="1"/>
      </xdr:nvSpPr>
      <xdr:spPr>
        <a:xfrm>
          <a:off x="20199350" y="10735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162560</xdr:rowOff>
    </xdr:from>
    <xdr:ext cx="465455" cy="259080"/>
    <xdr:sp macro="" textlink="">
      <xdr:nvSpPr>
        <xdr:cNvPr id="719" name="n_3mainValue【保健センター・保健所】&#10;一人当たり面積"/>
        <xdr:cNvSpPr txBox="1"/>
      </xdr:nvSpPr>
      <xdr:spPr>
        <a:xfrm>
          <a:off x="19310350" y="10621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162560</xdr:rowOff>
    </xdr:from>
    <xdr:ext cx="465455" cy="259080"/>
    <xdr:sp macro="" textlink="">
      <xdr:nvSpPr>
        <xdr:cNvPr id="720" name="n_4mainValue【保健センター・保健所】&#10;一人当たり面積"/>
        <xdr:cNvSpPr txBox="1"/>
      </xdr:nvSpPr>
      <xdr:spPr>
        <a:xfrm>
          <a:off x="18421350" y="10621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29" name="テキスト ボックス 728"/>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731" name="テキスト ボックス 730"/>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2" name="直線コネクタ 7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26670</xdr:rowOff>
    </xdr:from>
    <xdr:ext cx="403225" cy="259080"/>
    <xdr:sp macro="" textlink="">
      <xdr:nvSpPr>
        <xdr:cNvPr id="733" name="テキスト ボックス 732"/>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4" name="直線コネクタ 7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735" name="テキスト ボックス 734"/>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6" name="直線コネクタ 7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7" name="テキスト ボックス 7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8" name="直線コネクタ 7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739" name="テキスト ボックス 738"/>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0" name="直線コネクタ 7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1" name="テキスト ボックス 7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2" name="直線コネクタ 7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743" name="テキスト ボックス 742"/>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45" name="テキスト ボックス 744"/>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60960</xdr:rowOff>
    </xdr:from>
    <xdr:to>
      <xdr:col>85</xdr:col>
      <xdr:colOff>126365</xdr:colOff>
      <xdr:row>85</xdr:row>
      <xdr:rowOff>124460</xdr:rowOff>
    </xdr:to>
    <xdr:cxnSp macro="">
      <xdr:nvCxnSpPr>
        <xdr:cNvPr id="747" name="直線コネクタ 746"/>
        <xdr:cNvCxnSpPr/>
      </xdr:nvCxnSpPr>
      <xdr:spPr>
        <a:xfrm flipV="1">
          <a:off x="16318865" y="1343406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128270</xdr:rowOff>
    </xdr:from>
    <xdr:ext cx="405130" cy="259080"/>
    <xdr:sp macro="" textlink="">
      <xdr:nvSpPr>
        <xdr:cNvPr id="748" name="【消防施設】&#10;有形固定資産減価償却率最小値テキスト"/>
        <xdr:cNvSpPr txBox="1"/>
      </xdr:nvSpPr>
      <xdr:spPr>
        <a:xfrm>
          <a:off x="16357600" y="14701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124460</xdr:rowOff>
    </xdr:from>
    <xdr:to>
      <xdr:col>86</xdr:col>
      <xdr:colOff>25400</xdr:colOff>
      <xdr:row>85</xdr:row>
      <xdr:rowOff>124460</xdr:rowOff>
    </xdr:to>
    <xdr:cxnSp macro="">
      <xdr:nvCxnSpPr>
        <xdr:cNvPr id="749" name="直線コネクタ 748"/>
        <xdr:cNvCxnSpPr/>
      </xdr:nvCxnSpPr>
      <xdr:spPr>
        <a:xfrm>
          <a:off x="16230600" y="1469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xdr:rowOff>
    </xdr:from>
    <xdr:ext cx="405130" cy="254635"/>
    <xdr:sp macro="" textlink="">
      <xdr:nvSpPr>
        <xdr:cNvPr id="750" name="【消防施設】&#10;有形固定資産減価償却率最大値テキスト"/>
        <xdr:cNvSpPr txBox="1"/>
      </xdr:nvSpPr>
      <xdr:spPr>
        <a:xfrm>
          <a:off x="16357600" y="132092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751" name="直線コネクタ 750"/>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15240</xdr:rowOff>
    </xdr:from>
    <xdr:ext cx="405130" cy="259080"/>
    <xdr:sp macro="" textlink="">
      <xdr:nvSpPr>
        <xdr:cNvPr id="752" name="【消防施設】&#10;有形固定資産減価償却率平均値テキスト"/>
        <xdr:cNvSpPr txBox="1"/>
      </xdr:nvSpPr>
      <xdr:spPr>
        <a:xfrm>
          <a:off x="16357600" y="1407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163830</xdr:rowOff>
    </xdr:from>
    <xdr:to>
      <xdr:col>85</xdr:col>
      <xdr:colOff>177800</xdr:colOff>
      <xdr:row>83</xdr:row>
      <xdr:rowOff>93980</xdr:rowOff>
    </xdr:to>
    <xdr:sp macro="" textlink="">
      <xdr:nvSpPr>
        <xdr:cNvPr id="753" name="フローチャート: 判断 752"/>
        <xdr:cNvSpPr/>
      </xdr:nvSpPr>
      <xdr:spPr>
        <a:xfrm>
          <a:off x="162687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18415</xdr:rowOff>
    </xdr:from>
    <xdr:to>
      <xdr:col>81</xdr:col>
      <xdr:colOff>101600</xdr:colOff>
      <xdr:row>83</xdr:row>
      <xdr:rowOff>120650</xdr:rowOff>
    </xdr:to>
    <xdr:sp macro="" textlink="">
      <xdr:nvSpPr>
        <xdr:cNvPr id="754" name="フローチャート: 判断 753"/>
        <xdr:cNvSpPr/>
      </xdr:nvSpPr>
      <xdr:spPr>
        <a:xfrm>
          <a:off x="15430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21590</xdr:rowOff>
    </xdr:from>
    <xdr:to>
      <xdr:col>76</xdr:col>
      <xdr:colOff>165100</xdr:colOff>
      <xdr:row>83</xdr:row>
      <xdr:rowOff>123190</xdr:rowOff>
    </xdr:to>
    <xdr:sp macro="" textlink="">
      <xdr:nvSpPr>
        <xdr:cNvPr id="755" name="フローチャート: 判断 754"/>
        <xdr:cNvSpPr/>
      </xdr:nvSpPr>
      <xdr:spPr>
        <a:xfrm>
          <a:off x="14541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133985</xdr:rowOff>
    </xdr:from>
    <xdr:to>
      <xdr:col>72</xdr:col>
      <xdr:colOff>38100</xdr:colOff>
      <xdr:row>83</xdr:row>
      <xdr:rowOff>64135</xdr:rowOff>
    </xdr:to>
    <xdr:sp macro="" textlink="">
      <xdr:nvSpPr>
        <xdr:cNvPr id="756" name="フローチャート: 判断 755"/>
        <xdr:cNvSpPr/>
      </xdr:nvSpPr>
      <xdr:spPr>
        <a:xfrm>
          <a:off x="13652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70485</xdr:rowOff>
    </xdr:from>
    <xdr:to>
      <xdr:col>67</xdr:col>
      <xdr:colOff>101600</xdr:colOff>
      <xdr:row>84</xdr:row>
      <xdr:rowOff>635</xdr:rowOff>
    </xdr:to>
    <xdr:sp macro="" textlink="">
      <xdr:nvSpPr>
        <xdr:cNvPr id="757" name="フローチャート: 判断 756"/>
        <xdr:cNvSpPr/>
      </xdr:nvSpPr>
      <xdr:spPr>
        <a:xfrm>
          <a:off x="12763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85</xdr:row>
      <xdr:rowOff>24765</xdr:rowOff>
    </xdr:from>
    <xdr:to>
      <xdr:col>85</xdr:col>
      <xdr:colOff>177800</xdr:colOff>
      <xdr:row>85</xdr:row>
      <xdr:rowOff>126365</xdr:rowOff>
    </xdr:to>
    <xdr:sp macro="" textlink="">
      <xdr:nvSpPr>
        <xdr:cNvPr id="763" name="楕円 762"/>
        <xdr:cNvSpPr/>
      </xdr:nvSpPr>
      <xdr:spPr>
        <a:xfrm>
          <a:off x="162687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111125</xdr:rowOff>
    </xdr:from>
    <xdr:ext cx="405130" cy="254635"/>
    <xdr:sp macro="" textlink="">
      <xdr:nvSpPr>
        <xdr:cNvPr id="764" name="【消防施設】&#10;有形固定資産減価償却率該当値テキスト"/>
        <xdr:cNvSpPr txBox="1"/>
      </xdr:nvSpPr>
      <xdr:spPr>
        <a:xfrm>
          <a:off x="16357600" y="145129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21590</xdr:rowOff>
    </xdr:from>
    <xdr:to>
      <xdr:col>81</xdr:col>
      <xdr:colOff>101600</xdr:colOff>
      <xdr:row>85</xdr:row>
      <xdr:rowOff>123190</xdr:rowOff>
    </xdr:to>
    <xdr:sp macro="" textlink="">
      <xdr:nvSpPr>
        <xdr:cNvPr id="765" name="楕円 764"/>
        <xdr:cNvSpPr/>
      </xdr:nvSpPr>
      <xdr:spPr>
        <a:xfrm>
          <a:off x="15430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72390</xdr:rowOff>
    </xdr:from>
    <xdr:to>
      <xdr:col>85</xdr:col>
      <xdr:colOff>127000</xdr:colOff>
      <xdr:row>85</xdr:row>
      <xdr:rowOff>75565</xdr:rowOff>
    </xdr:to>
    <xdr:cxnSp macro="">
      <xdr:nvCxnSpPr>
        <xdr:cNvPr id="766" name="直線コネクタ 765"/>
        <xdr:cNvCxnSpPr/>
      </xdr:nvCxnSpPr>
      <xdr:spPr>
        <a:xfrm>
          <a:off x="15481300" y="14645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12065</xdr:rowOff>
    </xdr:from>
    <xdr:to>
      <xdr:col>76</xdr:col>
      <xdr:colOff>165100</xdr:colOff>
      <xdr:row>85</xdr:row>
      <xdr:rowOff>113665</xdr:rowOff>
    </xdr:to>
    <xdr:sp macro="" textlink="">
      <xdr:nvSpPr>
        <xdr:cNvPr id="767" name="楕円 766"/>
        <xdr:cNvSpPr/>
      </xdr:nvSpPr>
      <xdr:spPr>
        <a:xfrm>
          <a:off x="14541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63500</xdr:rowOff>
    </xdr:from>
    <xdr:to>
      <xdr:col>81</xdr:col>
      <xdr:colOff>50800</xdr:colOff>
      <xdr:row>85</xdr:row>
      <xdr:rowOff>72390</xdr:rowOff>
    </xdr:to>
    <xdr:cxnSp macro="">
      <xdr:nvCxnSpPr>
        <xdr:cNvPr id="768" name="直線コネクタ 767"/>
        <xdr:cNvCxnSpPr/>
      </xdr:nvCxnSpPr>
      <xdr:spPr>
        <a:xfrm>
          <a:off x="14592300" y="14636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156845</xdr:rowOff>
    </xdr:from>
    <xdr:to>
      <xdr:col>72</xdr:col>
      <xdr:colOff>38100</xdr:colOff>
      <xdr:row>85</xdr:row>
      <xdr:rowOff>86995</xdr:rowOff>
    </xdr:to>
    <xdr:sp macro="" textlink="">
      <xdr:nvSpPr>
        <xdr:cNvPr id="769" name="楕円 768"/>
        <xdr:cNvSpPr/>
      </xdr:nvSpPr>
      <xdr:spPr>
        <a:xfrm>
          <a:off x="13652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36195</xdr:rowOff>
    </xdr:from>
    <xdr:to>
      <xdr:col>76</xdr:col>
      <xdr:colOff>114300</xdr:colOff>
      <xdr:row>85</xdr:row>
      <xdr:rowOff>63500</xdr:rowOff>
    </xdr:to>
    <xdr:cxnSp macro="">
      <xdr:nvCxnSpPr>
        <xdr:cNvPr id="770" name="直線コネクタ 769"/>
        <xdr:cNvCxnSpPr/>
      </xdr:nvCxnSpPr>
      <xdr:spPr>
        <a:xfrm>
          <a:off x="13703300" y="146094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60960</xdr:rowOff>
    </xdr:from>
    <xdr:to>
      <xdr:col>67</xdr:col>
      <xdr:colOff>101600</xdr:colOff>
      <xdr:row>83</xdr:row>
      <xdr:rowOff>162560</xdr:rowOff>
    </xdr:to>
    <xdr:sp macro="" textlink="">
      <xdr:nvSpPr>
        <xdr:cNvPr id="771" name="楕円 770"/>
        <xdr:cNvSpPr/>
      </xdr:nvSpPr>
      <xdr:spPr>
        <a:xfrm>
          <a:off x="12763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111760</xdr:rowOff>
    </xdr:from>
    <xdr:to>
      <xdr:col>71</xdr:col>
      <xdr:colOff>177800</xdr:colOff>
      <xdr:row>85</xdr:row>
      <xdr:rowOff>36195</xdr:rowOff>
    </xdr:to>
    <xdr:cxnSp macro="">
      <xdr:nvCxnSpPr>
        <xdr:cNvPr id="772" name="直線コネクタ 771"/>
        <xdr:cNvCxnSpPr/>
      </xdr:nvCxnSpPr>
      <xdr:spPr>
        <a:xfrm>
          <a:off x="12814300" y="1434211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136525</xdr:rowOff>
    </xdr:from>
    <xdr:ext cx="405130" cy="258445"/>
    <xdr:sp macro="" textlink="">
      <xdr:nvSpPr>
        <xdr:cNvPr id="773" name="n_1aveValue【消防施設】&#10;有形固定資産減価償却率"/>
        <xdr:cNvSpPr txBox="1"/>
      </xdr:nvSpPr>
      <xdr:spPr>
        <a:xfrm>
          <a:off x="15266035" y="14023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139700</xdr:rowOff>
    </xdr:from>
    <xdr:ext cx="400685" cy="259080"/>
    <xdr:sp macro="" textlink="">
      <xdr:nvSpPr>
        <xdr:cNvPr id="774" name="n_2aveValue【消防施設】&#10;有形固定資産減価償却率"/>
        <xdr:cNvSpPr txBox="1"/>
      </xdr:nvSpPr>
      <xdr:spPr>
        <a:xfrm>
          <a:off x="14389735" y="140271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80645</xdr:rowOff>
    </xdr:from>
    <xdr:ext cx="400685" cy="259080"/>
    <xdr:sp macro="" textlink="">
      <xdr:nvSpPr>
        <xdr:cNvPr id="775" name="n_3aveValue【消防施設】&#10;有形固定資産減価償却率"/>
        <xdr:cNvSpPr txBox="1"/>
      </xdr:nvSpPr>
      <xdr:spPr>
        <a:xfrm>
          <a:off x="13500735" y="139680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163195</xdr:rowOff>
    </xdr:from>
    <xdr:ext cx="400685" cy="259080"/>
    <xdr:sp macro="" textlink="">
      <xdr:nvSpPr>
        <xdr:cNvPr id="776" name="n_4aveValue【消防施設】&#10;有形固定資産減価償却率"/>
        <xdr:cNvSpPr txBox="1"/>
      </xdr:nvSpPr>
      <xdr:spPr>
        <a:xfrm>
          <a:off x="12611735" y="14393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114300</xdr:rowOff>
    </xdr:from>
    <xdr:ext cx="405130" cy="259080"/>
    <xdr:sp macro="" textlink="">
      <xdr:nvSpPr>
        <xdr:cNvPr id="777" name="n_1mainValue【消防施設】&#10;有形固定資産減価償却率"/>
        <xdr:cNvSpPr txBox="1"/>
      </xdr:nvSpPr>
      <xdr:spPr>
        <a:xfrm>
          <a:off x="15266035" y="1468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104775</xdr:rowOff>
    </xdr:from>
    <xdr:ext cx="400685" cy="259080"/>
    <xdr:sp macro="" textlink="">
      <xdr:nvSpPr>
        <xdr:cNvPr id="778" name="n_2mainValue【消防施設】&#10;有形固定資産減価償却率"/>
        <xdr:cNvSpPr txBox="1"/>
      </xdr:nvSpPr>
      <xdr:spPr>
        <a:xfrm>
          <a:off x="14389735" y="146780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78105</xdr:rowOff>
    </xdr:from>
    <xdr:ext cx="400685" cy="254635"/>
    <xdr:sp macro="" textlink="">
      <xdr:nvSpPr>
        <xdr:cNvPr id="779" name="n_3mainValue【消防施設】&#10;有形固定資産減価償却率"/>
        <xdr:cNvSpPr txBox="1"/>
      </xdr:nvSpPr>
      <xdr:spPr>
        <a:xfrm>
          <a:off x="13500735" y="146513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7620</xdr:rowOff>
    </xdr:from>
    <xdr:ext cx="400685" cy="254635"/>
    <xdr:sp macro="" textlink="">
      <xdr:nvSpPr>
        <xdr:cNvPr id="780" name="n_4mainValue【消防施設】&#10;有形固定資産減価償却率"/>
        <xdr:cNvSpPr txBox="1"/>
      </xdr:nvSpPr>
      <xdr:spPr>
        <a:xfrm>
          <a:off x="12611735" y="140665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89" name="テキスト ボックス 788"/>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2915" cy="259080"/>
    <xdr:sp macro="" textlink="">
      <xdr:nvSpPr>
        <xdr:cNvPr id="791" name="テキスト ボックス 790"/>
        <xdr:cNvSpPr txBox="1"/>
      </xdr:nvSpPr>
      <xdr:spPr>
        <a:xfrm>
          <a:off x="17820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86</xdr:row>
      <xdr:rowOff>168910</xdr:rowOff>
    </xdr:from>
    <xdr:to>
      <xdr:col>120</xdr:col>
      <xdr:colOff>114300</xdr:colOff>
      <xdr:row>86</xdr:row>
      <xdr:rowOff>168910</xdr:rowOff>
    </xdr:to>
    <xdr:cxnSp macro="">
      <xdr:nvCxnSpPr>
        <xdr:cNvPr id="792" name="直線コネクタ 791"/>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915" cy="259080"/>
    <xdr:sp macro="" textlink="">
      <xdr:nvSpPr>
        <xdr:cNvPr id="793" name="テキスト ボックス 792"/>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4" name="直線コネクタ 793"/>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915" cy="254635"/>
    <xdr:sp macro="" textlink="">
      <xdr:nvSpPr>
        <xdr:cNvPr id="795" name="テキスト ボックス 794"/>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6" name="直線コネクタ 795"/>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915" cy="259080"/>
    <xdr:sp macro="" textlink="">
      <xdr:nvSpPr>
        <xdr:cNvPr id="797" name="テキスト ボックス 796"/>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8" name="直線コネクタ 797"/>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915" cy="254635"/>
    <xdr:sp macro="" textlink="">
      <xdr:nvSpPr>
        <xdr:cNvPr id="799" name="テキスト ボックス 798"/>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0" name="直線コネクタ 799"/>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915" cy="259080"/>
    <xdr:sp macro="" textlink="">
      <xdr:nvSpPr>
        <xdr:cNvPr id="801" name="テキスト ボックス 800"/>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2" name="直線コネクタ 801"/>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915" cy="259080"/>
    <xdr:sp macro="" textlink="">
      <xdr:nvSpPr>
        <xdr:cNvPr id="803" name="テキスト ボックス 802"/>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805" name="テキスト ボックス 804"/>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111760</xdr:rowOff>
    </xdr:from>
    <xdr:to>
      <xdr:col>116</xdr:col>
      <xdr:colOff>62865</xdr:colOff>
      <xdr:row>86</xdr:row>
      <xdr:rowOff>6350</xdr:rowOff>
    </xdr:to>
    <xdr:cxnSp macro="">
      <xdr:nvCxnSpPr>
        <xdr:cNvPr id="807" name="直線コネクタ 806"/>
        <xdr:cNvCxnSpPr/>
      </xdr:nvCxnSpPr>
      <xdr:spPr>
        <a:xfrm flipV="1">
          <a:off x="22160865" y="1331341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9525</xdr:rowOff>
    </xdr:from>
    <xdr:ext cx="469900" cy="254635"/>
    <xdr:sp macro="" textlink="">
      <xdr:nvSpPr>
        <xdr:cNvPr id="808" name="【消防施設】&#10;一人当たり面積最小値テキスト"/>
        <xdr:cNvSpPr txBox="1"/>
      </xdr:nvSpPr>
      <xdr:spPr>
        <a:xfrm>
          <a:off x="22199600" y="147542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809" name="直線コネクタ 808"/>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58420</xdr:rowOff>
    </xdr:from>
    <xdr:ext cx="469900" cy="259080"/>
    <xdr:sp macro="" textlink="">
      <xdr:nvSpPr>
        <xdr:cNvPr id="810" name="【消防施設】&#10;一人当たり面積最大値テキスト"/>
        <xdr:cNvSpPr txBox="1"/>
      </xdr:nvSpPr>
      <xdr:spPr>
        <a:xfrm>
          <a:off x="22199600" y="1308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111760</xdr:rowOff>
    </xdr:from>
    <xdr:to>
      <xdr:col>116</xdr:col>
      <xdr:colOff>152400</xdr:colOff>
      <xdr:row>77</xdr:row>
      <xdr:rowOff>111760</xdr:rowOff>
    </xdr:to>
    <xdr:cxnSp macro="">
      <xdr:nvCxnSpPr>
        <xdr:cNvPr id="811" name="直線コネクタ 810"/>
        <xdr:cNvCxnSpPr/>
      </xdr:nvCxnSpPr>
      <xdr:spPr>
        <a:xfrm>
          <a:off x="22072600" y="1331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149225</xdr:rowOff>
    </xdr:from>
    <xdr:ext cx="469900" cy="259080"/>
    <xdr:sp macro="" textlink="">
      <xdr:nvSpPr>
        <xdr:cNvPr id="812" name="【消防施設】&#10;一人当たり面積平均値テキスト"/>
        <xdr:cNvSpPr txBox="1"/>
      </xdr:nvSpPr>
      <xdr:spPr>
        <a:xfrm>
          <a:off x="22199600" y="13865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126365</xdr:rowOff>
    </xdr:from>
    <xdr:to>
      <xdr:col>116</xdr:col>
      <xdr:colOff>114300</xdr:colOff>
      <xdr:row>82</xdr:row>
      <xdr:rowOff>56515</xdr:rowOff>
    </xdr:to>
    <xdr:sp macro="" textlink="">
      <xdr:nvSpPr>
        <xdr:cNvPr id="813" name="フローチャート: 判断 812"/>
        <xdr:cNvSpPr/>
      </xdr:nvSpPr>
      <xdr:spPr>
        <a:xfrm>
          <a:off x="22110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150495</xdr:rowOff>
    </xdr:from>
    <xdr:to>
      <xdr:col>112</xdr:col>
      <xdr:colOff>38100</xdr:colOff>
      <xdr:row>81</xdr:row>
      <xdr:rowOff>80645</xdr:rowOff>
    </xdr:to>
    <xdr:sp macro="" textlink="">
      <xdr:nvSpPr>
        <xdr:cNvPr id="814" name="フローチャート: 判断 813"/>
        <xdr:cNvSpPr/>
      </xdr:nvSpPr>
      <xdr:spPr>
        <a:xfrm>
          <a:off x="21272500" y="138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815" name="フローチャート: 判断 814"/>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60960</xdr:rowOff>
    </xdr:from>
    <xdr:to>
      <xdr:col>102</xdr:col>
      <xdr:colOff>165100</xdr:colOff>
      <xdr:row>81</xdr:row>
      <xdr:rowOff>162560</xdr:rowOff>
    </xdr:to>
    <xdr:sp macro="" textlink="">
      <xdr:nvSpPr>
        <xdr:cNvPr id="816" name="フローチャート: 判断 815"/>
        <xdr:cNvSpPr/>
      </xdr:nvSpPr>
      <xdr:spPr>
        <a:xfrm>
          <a:off x="194945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133985</xdr:rowOff>
    </xdr:from>
    <xdr:to>
      <xdr:col>98</xdr:col>
      <xdr:colOff>38100</xdr:colOff>
      <xdr:row>83</xdr:row>
      <xdr:rowOff>64135</xdr:rowOff>
    </xdr:to>
    <xdr:sp macro="" textlink="">
      <xdr:nvSpPr>
        <xdr:cNvPr id="817" name="フローチャート: 判断 816"/>
        <xdr:cNvSpPr/>
      </xdr:nvSpPr>
      <xdr:spPr>
        <a:xfrm>
          <a:off x="18605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3810</xdr:rowOff>
    </xdr:from>
    <xdr:to>
      <xdr:col>116</xdr:col>
      <xdr:colOff>114300</xdr:colOff>
      <xdr:row>84</xdr:row>
      <xdr:rowOff>105410</xdr:rowOff>
    </xdr:to>
    <xdr:sp macro="" textlink="">
      <xdr:nvSpPr>
        <xdr:cNvPr id="823" name="楕円 822"/>
        <xdr:cNvSpPr/>
      </xdr:nvSpPr>
      <xdr:spPr>
        <a:xfrm>
          <a:off x="221107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153670</xdr:rowOff>
    </xdr:from>
    <xdr:ext cx="469900" cy="259080"/>
    <xdr:sp macro="" textlink="">
      <xdr:nvSpPr>
        <xdr:cNvPr id="824" name="【消防施設】&#10;一人当たり面積該当値テキスト"/>
        <xdr:cNvSpPr txBox="1"/>
      </xdr:nvSpPr>
      <xdr:spPr>
        <a:xfrm>
          <a:off x="2219960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3810</xdr:rowOff>
    </xdr:from>
    <xdr:to>
      <xdr:col>112</xdr:col>
      <xdr:colOff>38100</xdr:colOff>
      <xdr:row>84</xdr:row>
      <xdr:rowOff>105410</xdr:rowOff>
    </xdr:to>
    <xdr:sp macro="" textlink="">
      <xdr:nvSpPr>
        <xdr:cNvPr id="825" name="楕円 824"/>
        <xdr:cNvSpPr/>
      </xdr:nvSpPr>
      <xdr:spPr>
        <a:xfrm>
          <a:off x="21272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54610</xdr:rowOff>
    </xdr:from>
    <xdr:to>
      <xdr:col>116</xdr:col>
      <xdr:colOff>63500</xdr:colOff>
      <xdr:row>84</xdr:row>
      <xdr:rowOff>54610</xdr:rowOff>
    </xdr:to>
    <xdr:cxnSp macro="">
      <xdr:nvCxnSpPr>
        <xdr:cNvPr id="826" name="直線コネクタ 825"/>
        <xdr:cNvCxnSpPr/>
      </xdr:nvCxnSpPr>
      <xdr:spPr>
        <a:xfrm>
          <a:off x="21323300" y="14456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xdr:rowOff>
    </xdr:from>
    <xdr:to>
      <xdr:col>107</xdr:col>
      <xdr:colOff>101600</xdr:colOff>
      <xdr:row>84</xdr:row>
      <xdr:rowOff>105410</xdr:rowOff>
    </xdr:to>
    <xdr:sp macro="" textlink="">
      <xdr:nvSpPr>
        <xdr:cNvPr id="827" name="楕円 826"/>
        <xdr:cNvSpPr/>
      </xdr:nvSpPr>
      <xdr:spPr>
        <a:xfrm>
          <a:off x="20383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54610</xdr:rowOff>
    </xdr:from>
    <xdr:to>
      <xdr:col>111</xdr:col>
      <xdr:colOff>177800</xdr:colOff>
      <xdr:row>84</xdr:row>
      <xdr:rowOff>54610</xdr:rowOff>
    </xdr:to>
    <xdr:cxnSp macro="">
      <xdr:nvCxnSpPr>
        <xdr:cNvPr id="828" name="直線コネクタ 827"/>
        <xdr:cNvCxnSpPr/>
      </xdr:nvCxnSpPr>
      <xdr:spPr>
        <a:xfrm>
          <a:off x="20434300" y="1445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19685</xdr:rowOff>
    </xdr:from>
    <xdr:to>
      <xdr:col>102</xdr:col>
      <xdr:colOff>165100</xdr:colOff>
      <xdr:row>84</xdr:row>
      <xdr:rowOff>121285</xdr:rowOff>
    </xdr:to>
    <xdr:sp macro="" textlink="">
      <xdr:nvSpPr>
        <xdr:cNvPr id="829" name="楕円 828"/>
        <xdr:cNvSpPr/>
      </xdr:nvSpPr>
      <xdr:spPr>
        <a:xfrm>
          <a:off x="19494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54610</xdr:rowOff>
    </xdr:from>
    <xdr:to>
      <xdr:col>107</xdr:col>
      <xdr:colOff>50800</xdr:colOff>
      <xdr:row>84</xdr:row>
      <xdr:rowOff>70485</xdr:rowOff>
    </xdr:to>
    <xdr:cxnSp macro="">
      <xdr:nvCxnSpPr>
        <xdr:cNvPr id="830" name="直線コネクタ 829"/>
        <xdr:cNvCxnSpPr/>
      </xdr:nvCxnSpPr>
      <xdr:spPr>
        <a:xfrm flipV="1">
          <a:off x="19545300" y="144564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19685</xdr:rowOff>
    </xdr:from>
    <xdr:to>
      <xdr:col>98</xdr:col>
      <xdr:colOff>38100</xdr:colOff>
      <xdr:row>84</xdr:row>
      <xdr:rowOff>121285</xdr:rowOff>
    </xdr:to>
    <xdr:sp macro="" textlink="">
      <xdr:nvSpPr>
        <xdr:cNvPr id="831" name="楕円 830"/>
        <xdr:cNvSpPr/>
      </xdr:nvSpPr>
      <xdr:spPr>
        <a:xfrm>
          <a:off x="18605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70485</xdr:rowOff>
    </xdr:from>
    <xdr:to>
      <xdr:col>102</xdr:col>
      <xdr:colOff>114300</xdr:colOff>
      <xdr:row>84</xdr:row>
      <xdr:rowOff>70485</xdr:rowOff>
    </xdr:to>
    <xdr:cxnSp macro="">
      <xdr:nvCxnSpPr>
        <xdr:cNvPr id="832" name="直線コネクタ 831"/>
        <xdr:cNvCxnSpPr/>
      </xdr:nvCxnSpPr>
      <xdr:spPr>
        <a:xfrm>
          <a:off x="18656300" y="144722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79</xdr:row>
      <xdr:rowOff>97790</xdr:rowOff>
    </xdr:from>
    <xdr:ext cx="469900" cy="254635"/>
    <xdr:sp macro="" textlink="">
      <xdr:nvSpPr>
        <xdr:cNvPr id="833" name="n_1aveValue【消防施設】&#10;一人当たり面積"/>
        <xdr:cNvSpPr txBox="1"/>
      </xdr:nvSpPr>
      <xdr:spPr>
        <a:xfrm>
          <a:off x="21075650" y="136423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79</xdr:row>
      <xdr:rowOff>162560</xdr:rowOff>
    </xdr:from>
    <xdr:ext cx="465455" cy="259080"/>
    <xdr:sp macro="" textlink="">
      <xdr:nvSpPr>
        <xdr:cNvPr id="834" name="n_2aveValue【消防施設】&#10;一人当たり面積"/>
        <xdr:cNvSpPr txBox="1"/>
      </xdr:nvSpPr>
      <xdr:spPr>
        <a:xfrm>
          <a:off x="20199350" y="13707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80</xdr:row>
      <xdr:rowOff>7620</xdr:rowOff>
    </xdr:from>
    <xdr:ext cx="465455" cy="254635"/>
    <xdr:sp macro="" textlink="">
      <xdr:nvSpPr>
        <xdr:cNvPr id="835" name="n_3aveValue【消防施設】&#10;一人当たり面積"/>
        <xdr:cNvSpPr txBox="1"/>
      </xdr:nvSpPr>
      <xdr:spPr>
        <a:xfrm>
          <a:off x="19310350" y="13723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80645</xdr:rowOff>
    </xdr:from>
    <xdr:ext cx="465455" cy="259080"/>
    <xdr:sp macro="" textlink="">
      <xdr:nvSpPr>
        <xdr:cNvPr id="836" name="n_4aveValue【消防施設】&#10;一人当たり面積"/>
        <xdr:cNvSpPr txBox="1"/>
      </xdr:nvSpPr>
      <xdr:spPr>
        <a:xfrm>
          <a:off x="18421350" y="13968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96520</xdr:rowOff>
    </xdr:from>
    <xdr:ext cx="469900" cy="259080"/>
    <xdr:sp macro="" textlink="">
      <xdr:nvSpPr>
        <xdr:cNvPr id="837" name="n_1mainValue【消防施設】&#10;一人当たり面積"/>
        <xdr:cNvSpPr txBox="1"/>
      </xdr:nvSpPr>
      <xdr:spPr>
        <a:xfrm>
          <a:off x="21075650" y="1449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96520</xdr:rowOff>
    </xdr:from>
    <xdr:ext cx="465455" cy="259080"/>
    <xdr:sp macro="" textlink="">
      <xdr:nvSpPr>
        <xdr:cNvPr id="838" name="n_2mainValue【消防施設】&#10;一人当たり面積"/>
        <xdr:cNvSpPr txBox="1"/>
      </xdr:nvSpPr>
      <xdr:spPr>
        <a:xfrm>
          <a:off x="20199350" y="14498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112395</xdr:rowOff>
    </xdr:from>
    <xdr:ext cx="465455" cy="254635"/>
    <xdr:sp macro="" textlink="">
      <xdr:nvSpPr>
        <xdr:cNvPr id="839" name="n_3mainValue【消防施設】&#10;一人当たり面積"/>
        <xdr:cNvSpPr txBox="1"/>
      </xdr:nvSpPr>
      <xdr:spPr>
        <a:xfrm>
          <a:off x="19310350" y="14514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112395</xdr:rowOff>
    </xdr:from>
    <xdr:ext cx="465455" cy="254635"/>
    <xdr:sp macro="" textlink="">
      <xdr:nvSpPr>
        <xdr:cNvPr id="840" name="n_4mainValue【消防施設】&#10;一人当たり面積"/>
        <xdr:cNvSpPr txBox="1"/>
      </xdr:nvSpPr>
      <xdr:spPr>
        <a:xfrm>
          <a:off x="18421350" y="14514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9" name="テキスト ボックス 848"/>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51" name="テキスト ボックス 850"/>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53" name="テキスト ボックス 852"/>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57" name="テキスト ボックス 856"/>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63" name="テキスト ボックス 862"/>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169545</xdr:rowOff>
    </xdr:from>
    <xdr:to>
      <xdr:col>85</xdr:col>
      <xdr:colOff>126365</xdr:colOff>
      <xdr:row>107</xdr:row>
      <xdr:rowOff>147955</xdr:rowOff>
    </xdr:to>
    <xdr:cxnSp macro="">
      <xdr:nvCxnSpPr>
        <xdr:cNvPr id="866" name="直線コネクタ 865"/>
        <xdr:cNvCxnSpPr/>
      </xdr:nvCxnSpPr>
      <xdr:spPr>
        <a:xfrm flipV="1">
          <a:off x="16318865" y="17314545"/>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151765</xdr:rowOff>
    </xdr:from>
    <xdr:ext cx="405130" cy="259080"/>
    <xdr:sp macro="" textlink="">
      <xdr:nvSpPr>
        <xdr:cNvPr id="867" name="【庁舎】&#10;有形固定資産減価償却率最小値テキスト"/>
        <xdr:cNvSpPr txBox="1"/>
      </xdr:nvSpPr>
      <xdr:spPr>
        <a:xfrm>
          <a:off x="16357600" y="18496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147955</xdr:rowOff>
    </xdr:from>
    <xdr:to>
      <xdr:col>86</xdr:col>
      <xdr:colOff>25400</xdr:colOff>
      <xdr:row>107</xdr:row>
      <xdr:rowOff>147955</xdr:rowOff>
    </xdr:to>
    <xdr:cxnSp macro="">
      <xdr:nvCxnSpPr>
        <xdr:cNvPr id="868" name="直線コネクタ 867"/>
        <xdr:cNvCxnSpPr/>
      </xdr:nvCxnSpPr>
      <xdr:spPr>
        <a:xfrm>
          <a:off x="16230600" y="184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116205</xdr:rowOff>
    </xdr:from>
    <xdr:ext cx="405130" cy="259080"/>
    <xdr:sp macro="" textlink="">
      <xdr:nvSpPr>
        <xdr:cNvPr id="869" name="【庁舎】&#10;有形固定資産減価償却率最大値テキスト"/>
        <xdr:cNvSpPr txBox="1"/>
      </xdr:nvSpPr>
      <xdr:spPr>
        <a:xfrm>
          <a:off x="16357600" y="17089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70" name="直線コネクタ 869"/>
        <xdr:cNvCxnSpPr/>
      </xdr:nvCxnSpPr>
      <xdr:spPr>
        <a:xfrm>
          <a:off x="16230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27305</xdr:rowOff>
    </xdr:from>
    <xdr:ext cx="405130" cy="259080"/>
    <xdr:sp macro="" textlink="">
      <xdr:nvSpPr>
        <xdr:cNvPr id="871" name="【庁舎】&#10;有形固定資産減価償却率平均値テキスト"/>
        <xdr:cNvSpPr txBox="1"/>
      </xdr:nvSpPr>
      <xdr:spPr>
        <a:xfrm>
          <a:off x="16357600" y="1751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4445</xdr:rowOff>
    </xdr:from>
    <xdr:to>
      <xdr:col>85</xdr:col>
      <xdr:colOff>177800</xdr:colOff>
      <xdr:row>103</xdr:row>
      <xdr:rowOff>106045</xdr:rowOff>
    </xdr:to>
    <xdr:sp macro="" textlink="">
      <xdr:nvSpPr>
        <xdr:cNvPr id="872" name="フローチャート: 判断 871"/>
        <xdr:cNvSpPr/>
      </xdr:nvSpPr>
      <xdr:spPr>
        <a:xfrm>
          <a:off x="162687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30480</xdr:rowOff>
    </xdr:from>
    <xdr:to>
      <xdr:col>81</xdr:col>
      <xdr:colOff>101600</xdr:colOff>
      <xdr:row>103</xdr:row>
      <xdr:rowOff>132080</xdr:rowOff>
    </xdr:to>
    <xdr:sp macro="" textlink="">
      <xdr:nvSpPr>
        <xdr:cNvPr id="873" name="フローチャート: 判断 872"/>
        <xdr:cNvSpPr/>
      </xdr:nvSpPr>
      <xdr:spPr>
        <a:xfrm>
          <a:off x="15430500" y="176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107315</xdr:rowOff>
    </xdr:from>
    <xdr:to>
      <xdr:col>76</xdr:col>
      <xdr:colOff>165100</xdr:colOff>
      <xdr:row>104</xdr:row>
      <xdr:rowOff>37465</xdr:rowOff>
    </xdr:to>
    <xdr:sp macro="" textlink="">
      <xdr:nvSpPr>
        <xdr:cNvPr id="874" name="フローチャート: 判断 873"/>
        <xdr:cNvSpPr/>
      </xdr:nvSpPr>
      <xdr:spPr>
        <a:xfrm>
          <a:off x="14541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95885</xdr:rowOff>
    </xdr:from>
    <xdr:to>
      <xdr:col>72</xdr:col>
      <xdr:colOff>38100</xdr:colOff>
      <xdr:row>104</xdr:row>
      <xdr:rowOff>26035</xdr:rowOff>
    </xdr:to>
    <xdr:sp macro="" textlink="">
      <xdr:nvSpPr>
        <xdr:cNvPr id="875" name="フローチャート: 判断 874"/>
        <xdr:cNvSpPr/>
      </xdr:nvSpPr>
      <xdr:spPr>
        <a:xfrm>
          <a:off x="13652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100330</xdr:rowOff>
    </xdr:from>
    <xdr:to>
      <xdr:col>67</xdr:col>
      <xdr:colOff>101600</xdr:colOff>
      <xdr:row>105</xdr:row>
      <xdr:rowOff>30480</xdr:rowOff>
    </xdr:to>
    <xdr:sp macro="" textlink="">
      <xdr:nvSpPr>
        <xdr:cNvPr id="876" name="フローチャート: 判断 875"/>
        <xdr:cNvSpPr/>
      </xdr:nvSpPr>
      <xdr:spPr>
        <a:xfrm>
          <a:off x="12763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90805</xdr:rowOff>
    </xdr:from>
    <xdr:to>
      <xdr:col>85</xdr:col>
      <xdr:colOff>177800</xdr:colOff>
      <xdr:row>105</xdr:row>
      <xdr:rowOff>20955</xdr:rowOff>
    </xdr:to>
    <xdr:sp macro="" textlink="">
      <xdr:nvSpPr>
        <xdr:cNvPr id="882" name="楕円 881"/>
        <xdr:cNvSpPr/>
      </xdr:nvSpPr>
      <xdr:spPr>
        <a:xfrm>
          <a:off x="16268700" y="179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69215</xdr:rowOff>
    </xdr:from>
    <xdr:ext cx="405130" cy="259080"/>
    <xdr:sp macro="" textlink="">
      <xdr:nvSpPr>
        <xdr:cNvPr id="883" name="【庁舎】&#10;有形固定資産減価償却率該当値テキスト"/>
        <xdr:cNvSpPr txBox="1"/>
      </xdr:nvSpPr>
      <xdr:spPr>
        <a:xfrm>
          <a:off x="16357600" y="1790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84" name="楕円 883"/>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141605</xdr:rowOff>
    </xdr:from>
    <xdr:to>
      <xdr:col>85</xdr:col>
      <xdr:colOff>127000</xdr:colOff>
      <xdr:row>106</xdr:row>
      <xdr:rowOff>17780</xdr:rowOff>
    </xdr:to>
    <xdr:cxnSp macro="">
      <xdr:nvCxnSpPr>
        <xdr:cNvPr id="885" name="直線コネクタ 884"/>
        <xdr:cNvCxnSpPr/>
      </xdr:nvCxnSpPr>
      <xdr:spPr>
        <a:xfrm flipV="1">
          <a:off x="15481300" y="1797240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99060</xdr:rowOff>
    </xdr:from>
    <xdr:to>
      <xdr:col>76</xdr:col>
      <xdr:colOff>165100</xdr:colOff>
      <xdr:row>106</xdr:row>
      <xdr:rowOff>29210</xdr:rowOff>
    </xdr:to>
    <xdr:sp macro="" textlink="">
      <xdr:nvSpPr>
        <xdr:cNvPr id="886" name="楕円 885"/>
        <xdr:cNvSpPr/>
      </xdr:nvSpPr>
      <xdr:spPr>
        <a:xfrm>
          <a:off x="145415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149860</xdr:rowOff>
    </xdr:from>
    <xdr:to>
      <xdr:col>81</xdr:col>
      <xdr:colOff>50800</xdr:colOff>
      <xdr:row>106</xdr:row>
      <xdr:rowOff>17780</xdr:rowOff>
    </xdr:to>
    <xdr:cxnSp macro="">
      <xdr:nvCxnSpPr>
        <xdr:cNvPr id="887" name="直線コネクタ 886"/>
        <xdr:cNvCxnSpPr/>
      </xdr:nvCxnSpPr>
      <xdr:spPr>
        <a:xfrm>
          <a:off x="14592300" y="18152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167640</xdr:rowOff>
    </xdr:from>
    <xdr:to>
      <xdr:col>72</xdr:col>
      <xdr:colOff>38100</xdr:colOff>
      <xdr:row>107</xdr:row>
      <xdr:rowOff>97790</xdr:rowOff>
    </xdr:to>
    <xdr:sp macro="" textlink="">
      <xdr:nvSpPr>
        <xdr:cNvPr id="888" name="楕円 887"/>
        <xdr:cNvSpPr/>
      </xdr:nvSpPr>
      <xdr:spPr>
        <a:xfrm>
          <a:off x="13652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149860</xdr:rowOff>
    </xdr:from>
    <xdr:to>
      <xdr:col>76</xdr:col>
      <xdr:colOff>114300</xdr:colOff>
      <xdr:row>107</xdr:row>
      <xdr:rowOff>46990</xdr:rowOff>
    </xdr:to>
    <xdr:cxnSp macro="">
      <xdr:nvCxnSpPr>
        <xdr:cNvPr id="889" name="直線コネクタ 888"/>
        <xdr:cNvCxnSpPr/>
      </xdr:nvCxnSpPr>
      <xdr:spPr>
        <a:xfrm flipV="1">
          <a:off x="13703300" y="1815211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149225</xdr:rowOff>
    </xdr:from>
    <xdr:to>
      <xdr:col>67</xdr:col>
      <xdr:colOff>101600</xdr:colOff>
      <xdr:row>107</xdr:row>
      <xdr:rowOff>79375</xdr:rowOff>
    </xdr:to>
    <xdr:sp macro="" textlink="">
      <xdr:nvSpPr>
        <xdr:cNvPr id="890" name="楕円 889"/>
        <xdr:cNvSpPr/>
      </xdr:nvSpPr>
      <xdr:spPr>
        <a:xfrm>
          <a:off x="1276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29210</xdr:rowOff>
    </xdr:from>
    <xdr:to>
      <xdr:col>71</xdr:col>
      <xdr:colOff>177800</xdr:colOff>
      <xdr:row>107</xdr:row>
      <xdr:rowOff>46990</xdr:rowOff>
    </xdr:to>
    <xdr:cxnSp macro="">
      <xdr:nvCxnSpPr>
        <xdr:cNvPr id="891" name="直線コネクタ 890"/>
        <xdr:cNvCxnSpPr/>
      </xdr:nvCxnSpPr>
      <xdr:spPr>
        <a:xfrm>
          <a:off x="12814300" y="183743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148590</xdr:rowOff>
    </xdr:from>
    <xdr:ext cx="405130" cy="259080"/>
    <xdr:sp macro="" textlink="">
      <xdr:nvSpPr>
        <xdr:cNvPr id="892" name="n_1aveValue【庁舎】&#10;有形固定資産減価償却率"/>
        <xdr:cNvSpPr txBox="1"/>
      </xdr:nvSpPr>
      <xdr:spPr>
        <a:xfrm>
          <a:off x="15266035" y="1746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53975</xdr:rowOff>
    </xdr:from>
    <xdr:ext cx="400685" cy="254635"/>
    <xdr:sp macro="" textlink="">
      <xdr:nvSpPr>
        <xdr:cNvPr id="893" name="n_2aveValue【庁舎】&#10;有形固定資産減価償却率"/>
        <xdr:cNvSpPr txBox="1"/>
      </xdr:nvSpPr>
      <xdr:spPr>
        <a:xfrm>
          <a:off x="14389735" y="175418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42545</xdr:rowOff>
    </xdr:from>
    <xdr:ext cx="400685" cy="254635"/>
    <xdr:sp macro="" textlink="">
      <xdr:nvSpPr>
        <xdr:cNvPr id="894" name="n_3aveValue【庁舎】&#10;有形固定資産減価償却率"/>
        <xdr:cNvSpPr txBox="1"/>
      </xdr:nvSpPr>
      <xdr:spPr>
        <a:xfrm>
          <a:off x="13500735" y="175304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46990</xdr:rowOff>
    </xdr:from>
    <xdr:ext cx="400685" cy="259080"/>
    <xdr:sp macro="" textlink="">
      <xdr:nvSpPr>
        <xdr:cNvPr id="895" name="n_4aveValue【庁舎】&#10;有形固定資産減価償却率"/>
        <xdr:cNvSpPr txBox="1"/>
      </xdr:nvSpPr>
      <xdr:spPr>
        <a:xfrm>
          <a:off x="12611735" y="177063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59055</xdr:rowOff>
    </xdr:from>
    <xdr:ext cx="405130" cy="259080"/>
    <xdr:sp macro="" textlink="">
      <xdr:nvSpPr>
        <xdr:cNvPr id="896" name="n_1mainValue【庁舎】&#10;有形固定資産減価償却率"/>
        <xdr:cNvSpPr txBox="1"/>
      </xdr:nvSpPr>
      <xdr:spPr>
        <a:xfrm>
          <a:off x="15266035" y="1823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20320</xdr:rowOff>
    </xdr:from>
    <xdr:ext cx="400685" cy="254635"/>
    <xdr:sp macro="" textlink="">
      <xdr:nvSpPr>
        <xdr:cNvPr id="897" name="n_2mainValue【庁舎】&#10;有形固定資産減価償却率"/>
        <xdr:cNvSpPr txBox="1"/>
      </xdr:nvSpPr>
      <xdr:spPr>
        <a:xfrm>
          <a:off x="14389735" y="18194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88900</xdr:rowOff>
    </xdr:from>
    <xdr:ext cx="400685" cy="254635"/>
    <xdr:sp macro="" textlink="">
      <xdr:nvSpPr>
        <xdr:cNvPr id="898" name="n_3mainValue【庁舎】&#10;有形固定資産減価償却率"/>
        <xdr:cNvSpPr txBox="1"/>
      </xdr:nvSpPr>
      <xdr:spPr>
        <a:xfrm>
          <a:off x="13500735" y="184340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70485</xdr:rowOff>
    </xdr:from>
    <xdr:ext cx="400685" cy="259080"/>
    <xdr:sp macro="" textlink="">
      <xdr:nvSpPr>
        <xdr:cNvPr id="899" name="n_4mainValue【庁舎】&#10;有形固定資産減価償却率"/>
        <xdr:cNvSpPr txBox="1"/>
      </xdr:nvSpPr>
      <xdr:spPr>
        <a:xfrm>
          <a:off x="12611735" y="18415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8" name="テキスト ボックス 907"/>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2915" cy="259080"/>
    <xdr:sp macro="" textlink="">
      <xdr:nvSpPr>
        <xdr:cNvPr id="910" name="テキスト ボックス 909"/>
        <xdr:cNvSpPr txBox="1"/>
      </xdr:nvSpPr>
      <xdr:spPr>
        <a:xfrm>
          <a:off x="17820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2915" cy="259080"/>
    <xdr:sp macro="" textlink="">
      <xdr:nvSpPr>
        <xdr:cNvPr id="912" name="テキスト ボックス 911"/>
        <xdr:cNvSpPr txBox="1"/>
      </xdr:nvSpPr>
      <xdr:spPr>
        <a:xfrm>
          <a:off x="17820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2915" cy="259080"/>
    <xdr:sp macro="" textlink="">
      <xdr:nvSpPr>
        <xdr:cNvPr id="914" name="テキスト ボックス 913"/>
        <xdr:cNvSpPr txBox="1"/>
      </xdr:nvSpPr>
      <xdr:spPr>
        <a:xfrm>
          <a:off x="17820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2915" cy="259080"/>
    <xdr:sp macro="" textlink="">
      <xdr:nvSpPr>
        <xdr:cNvPr id="916" name="テキスト ボックス 915"/>
        <xdr:cNvSpPr txBox="1"/>
      </xdr:nvSpPr>
      <xdr:spPr>
        <a:xfrm>
          <a:off x="17820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2915" cy="259080"/>
    <xdr:sp macro="" textlink="">
      <xdr:nvSpPr>
        <xdr:cNvPr id="918" name="テキスト ボックス 917"/>
        <xdr:cNvSpPr txBox="1"/>
      </xdr:nvSpPr>
      <xdr:spPr>
        <a:xfrm>
          <a:off x="17820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20" name="テキスト ボックス 919"/>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137795</xdr:rowOff>
    </xdr:from>
    <xdr:to>
      <xdr:col>116</xdr:col>
      <xdr:colOff>62865</xdr:colOff>
      <xdr:row>108</xdr:row>
      <xdr:rowOff>135890</xdr:rowOff>
    </xdr:to>
    <xdr:cxnSp macro="">
      <xdr:nvCxnSpPr>
        <xdr:cNvPr id="922" name="直線コネクタ 921"/>
        <xdr:cNvCxnSpPr/>
      </xdr:nvCxnSpPr>
      <xdr:spPr>
        <a:xfrm flipV="1">
          <a:off x="22160865" y="1745424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139700</xdr:rowOff>
    </xdr:from>
    <xdr:ext cx="469900" cy="259080"/>
    <xdr:sp macro="" textlink="">
      <xdr:nvSpPr>
        <xdr:cNvPr id="923" name="【庁舎】&#10;一人当たり面積最小値テキスト"/>
        <xdr:cNvSpPr txBox="1"/>
      </xdr:nvSpPr>
      <xdr:spPr>
        <a:xfrm>
          <a:off x="22199600" y="1865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135890</xdr:rowOff>
    </xdr:from>
    <xdr:to>
      <xdr:col>116</xdr:col>
      <xdr:colOff>152400</xdr:colOff>
      <xdr:row>108</xdr:row>
      <xdr:rowOff>135890</xdr:rowOff>
    </xdr:to>
    <xdr:cxnSp macro="">
      <xdr:nvCxnSpPr>
        <xdr:cNvPr id="924" name="直線コネクタ 923"/>
        <xdr:cNvCxnSpPr/>
      </xdr:nvCxnSpPr>
      <xdr:spPr>
        <a:xfrm>
          <a:off x="22072600" y="186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84455</xdr:rowOff>
    </xdr:from>
    <xdr:ext cx="469900" cy="259080"/>
    <xdr:sp macro="" textlink="">
      <xdr:nvSpPr>
        <xdr:cNvPr id="925" name="【庁舎】&#10;一人当たり面積最大値テキスト"/>
        <xdr:cNvSpPr txBox="1"/>
      </xdr:nvSpPr>
      <xdr:spPr>
        <a:xfrm>
          <a:off x="22199600" y="1722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137795</xdr:rowOff>
    </xdr:from>
    <xdr:to>
      <xdr:col>116</xdr:col>
      <xdr:colOff>152400</xdr:colOff>
      <xdr:row>101</xdr:row>
      <xdr:rowOff>137795</xdr:rowOff>
    </xdr:to>
    <xdr:cxnSp macro="">
      <xdr:nvCxnSpPr>
        <xdr:cNvPr id="926" name="直線コネクタ 925"/>
        <xdr:cNvCxnSpPr/>
      </xdr:nvCxnSpPr>
      <xdr:spPr>
        <a:xfrm>
          <a:off x="22072600" y="1745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125730</xdr:rowOff>
    </xdr:from>
    <xdr:ext cx="469900" cy="259080"/>
    <xdr:sp macro="" textlink="">
      <xdr:nvSpPr>
        <xdr:cNvPr id="927" name="【庁舎】&#10;一人当たり面積平均値テキスト"/>
        <xdr:cNvSpPr txBox="1"/>
      </xdr:nvSpPr>
      <xdr:spPr>
        <a:xfrm>
          <a:off x="22199600" y="17785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102870</xdr:rowOff>
    </xdr:from>
    <xdr:to>
      <xdr:col>116</xdr:col>
      <xdr:colOff>114300</xdr:colOff>
      <xdr:row>105</xdr:row>
      <xdr:rowOff>33020</xdr:rowOff>
    </xdr:to>
    <xdr:sp macro="" textlink="">
      <xdr:nvSpPr>
        <xdr:cNvPr id="928" name="フローチャート: 判断 927"/>
        <xdr:cNvSpPr/>
      </xdr:nvSpPr>
      <xdr:spPr>
        <a:xfrm>
          <a:off x="22110700" y="179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6985</xdr:rowOff>
    </xdr:from>
    <xdr:to>
      <xdr:col>112</xdr:col>
      <xdr:colOff>38100</xdr:colOff>
      <xdr:row>104</xdr:row>
      <xdr:rowOff>109220</xdr:rowOff>
    </xdr:to>
    <xdr:sp macro="" textlink="">
      <xdr:nvSpPr>
        <xdr:cNvPr id="929" name="フローチャート: 判断 928"/>
        <xdr:cNvSpPr/>
      </xdr:nvSpPr>
      <xdr:spPr>
        <a:xfrm>
          <a:off x="21272500" y="1783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135255</xdr:rowOff>
    </xdr:from>
    <xdr:to>
      <xdr:col>107</xdr:col>
      <xdr:colOff>101600</xdr:colOff>
      <xdr:row>105</xdr:row>
      <xdr:rowOff>65405</xdr:rowOff>
    </xdr:to>
    <xdr:sp macro="" textlink="">
      <xdr:nvSpPr>
        <xdr:cNvPr id="930" name="フローチャート: 判断 929"/>
        <xdr:cNvSpPr/>
      </xdr:nvSpPr>
      <xdr:spPr>
        <a:xfrm>
          <a:off x="20383500" y="1796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29845</xdr:rowOff>
    </xdr:from>
    <xdr:to>
      <xdr:col>102</xdr:col>
      <xdr:colOff>165100</xdr:colOff>
      <xdr:row>104</xdr:row>
      <xdr:rowOff>132080</xdr:rowOff>
    </xdr:to>
    <xdr:sp macro="" textlink="">
      <xdr:nvSpPr>
        <xdr:cNvPr id="931" name="フローチャート: 判断 930"/>
        <xdr:cNvSpPr/>
      </xdr:nvSpPr>
      <xdr:spPr>
        <a:xfrm>
          <a:off x="194945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2" name="フローチャート: 判断 931"/>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4" name="テキスト ボックス 9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5" name="テキスト ボックス 9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7" name="テキスト ボックス 9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66675</xdr:rowOff>
    </xdr:from>
    <xdr:to>
      <xdr:col>116</xdr:col>
      <xdr:colOff>114300</xdr:colOff>
      <xdr:row>106</xdr:row>
      <xdr:rowOff>168275</xdr:rowOff>
    </xdr:to>
    <xdr:sp macro="" textlink="">
      <xdr:nvSpPr>
        <xdr:cNvPr id="938" name="楕円 937"/>
        <xdr:cNvSpPr/>
      </xdr:nvSpPr>
      <xdr:spPr>
        <a:xfrm>
          <a:off x="221107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45085</xdr:rowOff>
    </xdr:from>
    <xdr:ext cx="469900" cy="258445"/>
    <xdr:sp macro="" textlink="">
      <xdr:nvSpPr>
        <xdr:cNvPr id="939" name="【庁舎】&#10;一人当たり面積該当値テキスト"/>
        <xdr:cNvSpPr txBox="1"/>
      </xdr:nvSpPr>
      <xdr:spPr>
        <a:xfrm>
          <a:off x="22199600"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66675</xdr:rowOff>
    </xdr:from>
    <xdr:to>
      <xdr:col>112</xdr:col>
      <xdr:colOff>38100</xdr:colOff>
      <xdr:row>106</xdr:row>
      <xdr:rowOff>168275</xdr:rowOff>
    </xdr:to>
    <xdr:sp macro="" textlink="">
      <xdr:nvSpPr>
        <xdr:cNvPr id="940" name="楕円 939"/>
        <xdr:cNvSpPr/>
      </xdr:nvSpPr>
      <xdr:spPr>
        <a:xfrm>
          <a:off x="21272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117475</xdr:rowOff>
    </xdr:from>
    <xdr:to>
      <xdr:col>116</xdr:col>
      <xdr:colOff>63500</xdr:colOff>
      <xdr:row>106</xdr:row>
      <xdr:rowOff>117475</xdr:rowOff>
    </xdr:to>
    <xdr:cxnSp macro="">
      <xdr:nvCxnSpPr>
        <xdr:cNvPr id="941" name="直線コネクタ 940"/>
        <xdr:cNvCxnSpPr/>
      </xdr:nvCxnSpPr>
      <xdr:spPr>
        <a:xfrm>
          <a:off x="21323300" y="182911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80010</xdr:rowOff>
    </xdr:from>
    <xdr:to>
      <xdr:col>107</xdr:col>
      <xdr:colOff>101600</xdr:colOff>
      <xdr:row>107</xdr:row>
      <xdr:rowOff>10160</xdr:rowOff>
    </xdr:to>
    <xdr:sp macro="" textlink="">
      <xdr:nvSpPr>
        <xdr:cNvPr id="942" name="楕円 941"/>
        <xdr:cNvSpPr/>
      </xdr:nvSpPr>
      <xdr:spPr>
        <a:xfrm>
          <a:off x="20383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117475</xdr:rowOff>
    </xdr:from>
    <xdr:to>
      <xdr:col>111</xdr:col>
      <xdr:colOff>177800</xdr:colOff>
      <xdr:row>106</xdr:row>
      <xdr:rowOff>130810</xdr:rowOff>
    </xdr:to>
    <xdr:cxnSp macro="">
      <xdr:nvCxnSpPr>
        <xdr:cNvPr id="943" name="直線コネクタ 942"/>
        <xdr:cNvCxnSpPr/>
      </xdr:nvCxnSpPr>
      <xdr:spPr>
        <a:xfrm flipV="1">
          <a:off x="20434300" y="18291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944" name="楕円 943"/>
        <xdr:cNvSpPr/>
      </xdr:nvSpPr>
      <xdr:spPr>
        <a:xfrm>
          <a:off x="19494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130810</xdr:rowOff>
    </xdr:from>
    <xdr:to>
      <xdr:col>107</xdr:col>
      <xdr:colOff>50800</xdr:colOff>
      <xdr:row>107</xdr:row>
      <xdr:rowOff>41910</xdr:rowOff>
    </xdr:to>
    <xdr:cxnSp macro="">
      <xdr:nvCxnSpPr>
        <xdr:cNvPr id="945" name="直線コネクタ 944"/>
        <xdr:cNvCxnSpPr/>
      </xdr:nvCxnSpPr>
      <xdr:spPr>
        <a:xfrm flipV="1">
          <a:off x="19545300" y="183045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158115</xdr:rowOff>
    </xdr:from>
    <xdr:to>
      <xdr:col>98</xdr:col>
      <xdr:colOff>38100</xdr:colOff>
      <xdr:row>107</xdr:row>
      <xdr:rowOff>88265</xdr:rowOff>
    </xdr:to>
    <xdr:sp macro="" textlink="">
      <xdr:nvSpPr>
        <xdr:cNvPr id="946" name="楕円 945"/>
        <xdr:cNvSpPr/>
      </xdr:nvSpPr>
      <xdr:spPr>
        <a:xfrm>
          <a:off x="18605500" y="183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37465</xdr:rowOff>
    </xdr:from>
    <xdr:to>
      <xdr:col>102</xdr:col>
      <xdr:colOff>114300</xdr:colOff>
      <xdr:row>107</xdr:row>
      <xdr:rowOff>41910</xdr:rowOff>
    </xdr:to>
    <xdr:cxnSp macro="">
      <xdr:nvCxnSpPr>
        <xdr:cNvPr id="947" name="直線コネクタ 946"/>
        <xdr:cNvCxnSpPr/>
      </xdr:nvCxnSpPr>
      <xdr:spPr>
        <a:xfrm>
          <a:off x="18656300" y="18382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125095</xdr:rowOff>
    </xdr:from>
    <xdr:ext cx="469900" cy="258445"/>
    <xdr:sp macro="" textlink="">
      <xdr:nvSpPr>
        <xdr:cNvPr id="948" name="n_1aveValue【庁舎】&#10;一人当たり面積"/>
        <xdr:cNvSpPr txBox="1"/>
      </xdr:nvSpPr>
      <xdr:spPr>
        <a:xfrm>
          <a:off x="21075650" y="1761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81915</xdr:rowOff>
    </xdr:from>
    <xdr:ext cx="465455" cy="259080"/>
    <xdr:sp macro="" textlink="">
      <xdr:nvSpPr>
        <xdr:cNvPr id="949" name="n_2aveValue【庁舎】&#10;一人当たり面積"/>
        <xdr:cNvSpPr txBox="1"/>
      </xdr:nvSpPr>
      <xdr:spPr>
        <a:xfrm>
          <a:off x="20199350" y="17741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147955</xdr:rowOff>
    </xdr:from>
    <xdr:ext cx="465455" cy="258445"/>
    <xdr:sp macro="" textlink="">
      <xdr:nvSpPr>
        <xdr:cNvPr id="950" name="n_3aveValue【庁舎】&#10;一人当たり面積"/>
        <xdr:cNvSpPr txBox="1"/>
      </xdr:nvSpPr>
      <xdr:spPr>
        <a:xfrm>
          <a:off x="19310350" y="176358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143510</xdr:rowOff>
    </xdr:from>
    <xdr:ext cx="465455" cy="254635"/>
    <xdr:sp macro="" textlink="">
      <xdr:nvSpPr>
        <xdr:cNvPr id="951" name="n_4aveValue【庁舎】&#10;一人当たり面積"/>
        <xdr:cNvSpPr txBox="1"/>
      </xdr:nvSpPr>
      <xdr:spPr>
        <a:xfrm>
          <a:off x="18421350" y="17631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159385</xdr:rowOff>
    </xdr:from>
    <xdr:ext cx="469900" cy="258445"/>
    <xdr:sp macro="" textlink="">
      <xdr:nvSpPr>
        <xdr:cNvPr id="952" name="n_1mainValue【庁舎】&#10;一人当たり面積"/>
        <xdr:cNvSpPr txBox="1"/>
      </xdr:nvSpPr>
      <xdr:spPr>
        <a:xfrm>
          <a:off x="21075650" y="18333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1270</xdr:rowOff>
    </xdr:from>
    <xdr:ext cx="465455" cy="259080"/>
    <xdr:sp macro="" textlink="">
      <xdr:nvSpPr>
        <xdr:cNvPr id="953" name="n_2mainValue【庁舎】&#10;一人当たり面積"/>
        <xdr:cNvSpPr txBox="1"/>
      </xdr:nvSpPr>
      <xdr:spPr>
        <a:xfrm>
          <a:off x="20199350" y="18346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83820</xdr:rowOff>
    </xdr:from>
    <xdr:ext cx="465455" cy="259080"/>
    <xdr:sp macro="" textlink="">
      <xdr:nvSpPr>
        <xdr:cNvPr id="954" name="n_3mainValue【庁舎】&#10;一人当たり面積"/>
        <xdr:cNvSpPr txBox="1"/>
      </xdr:nvSpPr>
      <xdr:spPr>
        <a:xfrm>
          <a:off x="19310350" y="18428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79375</xdr:rowOff>
    </xdr:from>
    <xdr:ext cx="465455" cy="258445"/>
    <xdr:sp macro="" textlink="">
      <xdr:nvSpPr>
        <xdr:cNvPr id="955" name="n_4mainValue【庁舎】&#10;一人当たり面積"/>
        <xdr:cNvSpPr txBox="1"/>
      </xdr:nvSpPr>
      <xdr:spPr>
        <a:xfrm>
          <a:off x="18421350" y="184245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と比較して有形固定資産減価償却率が高くなっている施設は，市民会館，一般廃棄物処理施設，消防施設及び庁舎である。類似団体と比較して特に低くなっている施設は，福祉施設及び図書館である。</a:t>
          </a:r>
        </a:p>
        <a:p>
          <a:r>
            <a:rPr kumimoji="1" lang="ja-JP" altLang="en-US" sz="1200">
              <a:latin typeface="ＭＳ Ｐゴシック"/>
              <a:ea typeface="ＭＳ Ｐゴシック"/>
            </a:rPr>
            <a:t>　市民会館及び庁舎については，神栖市文化センターや本庁舎が建築後約40年経過しているため，耐震補強工事や設備の更新等を含めた改修工事を実施し，長寿命化に取り組んでいる。一般廃棄物処理施設については，可燃ごみ処理施設である広域RDFセンターが約15年経過した施設となっており，設備の老朽化が進み有形固定資産減価償却率が類似団体平均と比較し高い水準であるため，新施設の建設に向けて取り組んでいる。消防施設については，神栖消防署及び鹿嶋消防署が建築後約30年経過し，有形固定資産減価償却率が高くなっていることから，今後は老朽化の状況に応じた計画的な修繕や更新が必要である。</a:t>
          </a:r>
        </a:p>
        <a:p>
          <a:r>
            <a:rPr kumimoji="1" lang="ja-JP" altLang="en-US" sz="1200">
              <a:latin typeface="ＭＳ Ｐゴシック"/>
              <a:ea typeface="ＭＳ Ｐゴシック"/>
            </a:rPr>
            <a:t>　図書館については，中央図書館が築25年以上経過しているため，平成30年度に大規模な空調設備改修を実施した結果，有形固定資産減価償却率が低くなり，令和元年度も引き続き類似団体平均を下回った。福祉施設については，年々有形固定資産減価償却率が増加していたが，</a:t>
          </a:r>
          <a:r>
            <a:rPr kumimoji="1" lang="ja-JP" altLang="en-US" sz="1200">
              <a:solidFill>
                <a:sysClr val="windowText" lastClr="000000"/>
              </a:solidFill>
              <a:latin typeface="ＭＳ Ｐゴシック"/>
              <a:ea typeface="ＭＳ Ｐゴシック"/>
            </a:rPr>
            <a:t>令和元年度に保健・福祉会館の空調設備を更新したことにより，前年度比1.0ポイントの減となった。</a:t>
          </a:r>
        </a:p>
        <a:p>
          <a:r>
            <a:rPr kumimoji="1" lang="ja-JP" altLang="en-US" sz="1200">
              <a:solidFill>
                <a:sysClr val="windowText" lastClr="000000"/>
              </a:solidFill>
              <a:latin typeface="ＭＳ Ｐゴシック"/>
              <a:ea typeface="ＭＳ Ｐゴシック"/>
            </a:rPr>
            <a:t>　一人当たりの面積は，福祉施設が類似団体と比較して高く，それ以外の施設は全体的に低い水準である。特に図書館，市民会館が低い水準であり，中長期的な視点のもとに公共施設等の最適な配置を実現することが求められる。</a:t>
          </a:r>
        </a:p>
        <a:p>
          <a:endParaRPr kumimoji="1" lang="ja-JP" altLang="en-US" sz="12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139</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141</v>
      </c>
      <c r="C2" s="3"/>
      <c r="D2" s="12"/>
    </row>
    <row r="3" spans="1:119" ht="18.75" customHeight="1" x14ac:dyDescent="0.15">
      <c r="A3" s="2"/>
      <c r="B3" s="491" t="s">
        <v>142</v>
      </c>
      <c r="C3" s="492"/>
      <c r="D3" s="492"/>
      <c r="E3" s="493"/>
      <c r="F3" s="493"/>
      <c r="G3" s="493"/>
      <c r="H3" s="493"/>
      <c r="I3" s="493"/>
      <c r="J3" s="493"/>
      <c r="K3" s="493"/>
      <c r="L3" s="493" t="s">
        <v>145</v>
      </c>
      <c r="M3" s="493"/>
      <c r="N3" s="493"/>
      <c r="O3" s="493"/>
      <c r="P3" s="493"/>
      <c r="Q3" s="493"/>
      <c r="R3" s="500"/>
      <c r="S3" s="500"/>
      <c r="T3" s="500"/>
      <c r="U3" s="500"/>
      <c r="V3" s="501"/>
      <c r="W3" s="353" t="s">
        <v>147</v>
      </c>
      <c r="X3" s="354"/>
      <c r="Y3" s="354"/>
      <c r="Z3" s="354"/>
      <c r="AA3" s="354"/>
      <c r="AB3" s="492"/>
      <c r="AC3" s="500" t="s">
        <v>148</v>
      </c>
      <c r="AD3" s="354"/>
      <c r="AE3" s="354"/>
      <c r="AF3" s="354"/>
      <c r="AG3" s="354"/>
      <c r="AH3" s="354"/>
      <c r="AI3" s="354"/>
      <c r="AJ3" s="354"/>
      <c r="AK3" s="354"/>
      <c r="AL3" s="355"/>
      <c r="AM3" s="353" t="s">
        <v>149</v>
      </c>
      <c r="AN3" s="354"/>
      <c r="AO3" s="354"/>
      <c r="AP3" s="354"/>
      <c r="AQ3" s="354"/>
      <c r="AR3" s="354"/>
      <c r="AS3" s="354"/>
      <c r="AT3" s="354"/>
      <c r="AU3" s="354"/>
      <c r="AV3" s="354"/>
      <c r="AW3" s="354"/>
      <c r="AX3" s="355"/>
      <c r="AY3" s="350" t="s">
        <v>9</v>
      </c>
      <c r="AZ3" s="351"/>
      <c r="BA3" s="351"/>
      <c r="BB3" s="351"/>
      <c r="BC3" s="351"/>
      <c r="BD3" s="351"/>
      <c r="BE3" s="351"/>
      <c r="BF3" s="351"/>
      <c r="BG3" s="351"/>
      <c r="BH3" s="351"/>
      <c r="BI3" s="351"/>
      <c r="BJ3" s="351"/>
      <c r="BK3" s="351"/>
      <c r="BL3" s="351"/>
      <c r="BM3" s="352"/>
      <c r="BN3" s="353" t="s">
        <v>154</v>
      </c>
      <c r="BO3" s="354"/>
      <c r="BP3" s="354"/>
      <c r="BQ3" s="354"/>
      <c r="BR3" s="354"/>
      <c r="BS3" s="354"/>
      <c r="BT3" s="354"/>
      <c r="BU3" s="355"/>
      <c r="BV3" s="353" t="s">
        <v>155</v>
      </c>
      <c r="BW3" s="354"/>
      <c r="BX3" s="354"/>
      <c r="BY3" s="354"/>
      <c r="BZ3" s="354"/>
      <c r="CA3" s="354"/>
      <c r="CB3" s="354"/>
      <c r="CC3" s="355"/>
      <c r="CD3" s="350" t="s">
        <v>9</v>
      </c>
      <c r="CE3" s="351"/>
      <c r="CF3" s="351"/>
      <c r="CG3" s="351"/>
      <c r="CH3" s="351"/>
      <c r="CI3" s="351"/>
      <c r="CJ3" s="351"/>
      <c r="CK3" s="351"/>
      <c r="CL3" s="351"/>
      <c r="CM3" s="351"/>
      <c r="CN3" s="351"/>
      <c r="CO3" s="351"/>
      <c r="CP3" s="351"/>
      <c r="CQ3" s="351"/>
      <c r="CR3" s="351"/>
      <c r="CS3" s="352"/>
      <c r="CT3" s="353" t="s">
        <v>157</v>
      </c>
      <c r="CU3" s="354"/>
      <c r="CV3" s="354"/>
      <c r="CW3" s="354"/>
      <c r="CX3" s="354"/>
      <c r="CY3" s="354"/>
      <c r="CZ3" s="354"/>
      <c r="DA3" s="355"/>
      <c r="DB3" s="353" t="s">
        <v>159</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160</v>
      </c>
      <c r="AZ4" s="357"/>
      <c r="BA4" s="357"/>
      <c r="BB4" s="357"/>
      <c r="BC4" s="357"/>
      <c r="BD4" s="357"/>
      <c r="BE4" s="357"/>
      <c r="BF4" s="357"/>
      <c r="BG4" s="357"/>
      <c r="BH4" s="357"/>
      <c r="BI4" s="357"/>
      <c r="BJ4" s="357"/>
      <c r="BK4" s="357"/>
      <c r="BL4" s="357"/>
      <c r="BM4" s="358"/>
      <c r="BN4" s="359">
        <v>47893940</v>
      </c>
      <c r="BO4" s="360"/>
      <c r="BP4" s="360"/>
      <c r="BQ4" s="360"/>
      <c r="BR4" s="360"/>
      <c r="BS4" s="360"/>
      <c r="BT4" s="360"/>
      <c r="BU4" s="361"/>
      <c r="BV4" s="359">
        <v>48011651</v>
      </c>
      <c r="BW4" s="360"/>
      <c r="BX4" s="360"/>
      <c r="BY4" s="360"/>
      <c r="BZ4" s="360"/>
      <c r="CA4" s="360"/>
      <c r="CB4" s="360"/>
      <c r="CC4" s="361"/>
      <c r="CD4" s="362" t="s">
        <v>162</v>
      </c>
      <c r="CE4" s="363"/>
      <c r="CF4" s="363"/>
      <c r="CG4" s="363"/>
      <c r="CH4" s="363"/>
      <c r="CI4" s="363"/>
      <c r="CJ4" s="363"/>
      <c r="CK4" s="363"/>
      <c r="CL4" s="363"/>
      <c r="CM4" s="363"/>
      <c r="CN4" s="363"/>
      <c r="CO4" s="363"/>
      <c r="CP4" s="363"/>
      <c r="CQ4" s="363"/>
      <c r="CR4" s="363"/>
      <c r="CS4" s="364"/>
      <c r="CT4" s="365">
        <v>10.9</v>
      </c>
      <c r="CU4" s="366"/>
      <c r="CV4" s="366"/>
      <c r="CW4" s="366"/>
      <c r="CX4" s="366"/>
      <c r="CY4" s="366"/>
      <c r="CZ4" s="366"/>
      <c r="DA4" s="367"/>
      <c r="DB4" s="365">
        <v>11</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163</v>
      </c>
      <c r="AN5" s="369"/>
      <c r="AO5" s="369"/>
      <c r="AP5" s="369"/>
      <c r="AQ5" s="369"/>
      <c r="AR5" s="369"/>
      <c r="AS5" s="369"/>
      <c r="AT5" s="370"/>
      <c r="AU5" s="371" t="s">
        <v>71</v>
      </c>
      <c r="AV5" s="372"/>
      <c r="AW5" s="372"/>
      <c r="AX5" s="372"/>
      <c r="AY5" s="373" t="s">
        <v>150</v>
      </c>
      <c r="AZ5" s="374"/>
      <c r="BA5" s="374"/>
      <c r="BB5" s="374"/>
      <c r="BC5" s="374"/>
      <c r="BD5" s="374"/>
      <c r="BE5" s="374"/>
      <c r="BF5" s="374"/>
      <c r="BG5" s="374"/>
      <c r="BH5" s="374"/>
      <c r="BI5" s="374"/>
      <c r="BJ5" s="374"/>
      <c r="BK5" s="374"/>
      <c r="BL5" s="374"/>
      <c r="BM5" s="375"/>
      <c r="BN5" s="376">
        <v>44320243</v>
      </c>
      <c r="BO5" s="377"/>
      <c r="BP5" s="377"/>
      <c r="BQ5" s="377"/>
      <c r="BR5" s="377"/>
      <c r="BS5" s="377"/>
      <c r="BT5" s="377"/>
      <c r="BU5" s="378"/>
      <c r="BV5" s="376">
        <v>44644123</v>
      </c>
      <c r="BW5" s="377"/>
      <c r="BX5" s="377"/>
      <c r="BY5" s="377"/>
      <c r="BZ5" s="377"/>
      <c r="CA5" s="377"/>
      <c r="CB5" s="377"/>
      <c r="CC5" s="378"/>
      <c r="CD5" s="379" t="s">
        <v>165</v>
      </c>
      <c r="CE5" s="380"/>
      <c r="CF5" s="380"/>
      <c r="CG5" s="380"/>
      <c r="CH5" s="380"/>
      <c r="CI5" s="380"/>
      <c r="CJ5" s="380"/>
      <c r="CK5" s="380"/>
      <c r="CL5" s="380"/>
      <c r="CM5" s="380"/>
      <c r="CN5" s="380"/>
      <c r="CO5" s="380"/>
      <c r="CP5" s="380"/>
      <c r="CQ5" s="380"/>
      <c r="CR5" s="380"/>
      <c r="CS5" s="381"/>
      <c r="CT5" s="382">
        <v>81.099999999999994</v>
      </c>
      <c r="CU5" s="383"/>
      <c r="CV5" s="383"/>
      <c r="CW5" s="383"/>
      <c r="CX5" s="383"/>
      <c r="CY5" s="383"/>
      <c r="CZ5" s="383"/>
      <c r="DA5" s="384"/>
      <c r="DB5" s="382">
        <v>79.7</v>
      </c>
      <c r="DC5" s="383"/>
      <c r="DD5" s="383"/>
      <c r="DE5" s="383"/>
      <c r="DF5" s="383"/>
      <c r="DG5" s="383"/>
      <c r="DH5" s="383"/>
      <c r="DI5" s="384"/>
    </row>
    <row r="6" spans="1:119" ht="18.75" customHeight="1" x14ac:dyDescent="0.15">
      <c r="A6" s="2"/>
      <c r="B6" s="511" t="s">
        <v>166</v>
      </c>
      <c r="C6" s="512"/>
      <c r="D6" s="512"/>
      <c r="E6" s="513"/>
      <c r="F6" s="513"/>
      <c r="G6" s="513"/>
      <c r="H6" s="513"/>
      <c r="I6" s="513"/>
      <c r="J6" s="513"/>
      <c r="K6" s="513"/>
      <c r="L6" s="513" t="s">
        <v>169</v>
      </c>
      <c r="M6" s="513"/>
      <c r="N6" s="513"/>
      <c r="O6" s="513"/>
      <c r="P6" s="513"/>
      <c r="Q6" s="513"/>
      <c r="R6" s="517"/>
      <c r="S6" s="517"/>
      <c r="T6" s="517"/>
      <c r="U6" s="517"/>
      <c r="V6" s="518"/>
      <c r="W6" s="521" t="s">
        <v>172</v>
      </c>
      <c r="X6" s="522"/>
      <c r="Y6" s="522"/>
      <c r="Z6" s="522"/>
      <c r="AA6" s="522"/>
      <c r="AB6" s="512"/>
      <c r="AC6" s="525" t="s">
        <v>173</v>
      </c>
      <c r="AD6" s="526"/>
      <c r="AE6" s="526"/>
      <c r="AF6" s="526"/>
      <c r="AG6" s="526"/>
      <c r="AH6" s="526"/>
      <c r="AI6" s="526"/>
      <c r="AJ6" s="526"/>
      <c r="AK6" s="526"/>
      <c r="AL6" s="527"/>
      <c r="AM6" s="368" t="s">
        <v>75</v>
      </c>
      <c r="AN6" s="369"/>
      <c r="AO6" s="369"/>
      <c r="AP6" s="369"/>
      <c r="AQ6" s="369"/>
      <c r="AR6" s="369"/>
      <c r="AS6" s="369"/>
      <c r="AT6" s="370"/>
      <c r="AU6" s="371" t="s">
        <v>175</v>
      </c>
      <c r="AV6" s="372"/>
      <c r="AW6" s="372"/>
      <c r="AX6" s="372"/>
      <c r="AY6" s="373" t="s">
        <v>179</v>
      </c>
      <c r="AZ6" s="374"/>
      <c r="BA6" s="374"/>
      <c r="BB6" s="374"/>
      <c r="BC6" s="374"/>
      <c r="BD6" s="374"/>
      <c r="BE6" s="374"/>
      <c r="BF6" s="374"/>
      <c r="BG6" s="374"/>
      <c r="BH6" s="374"/>
      <c r="BI6" s="374"/>
      <c r="BJ6" s="374"/>
      <c r="BK6" s="374"/>
      <c r="BL6" s="374"/>
      <c r="BM6" s="375"/>
      <c r="BN6" s="376">
        <v>3573697</v>
      </c>
      <c r="BO6" s="377"/>
      <c r="BP6" s="377"/>
      <c r="BQ6" s="377"/>
      <c r="BR6" s="377"/>
      <c r="BS6" s="377"/>
      <c r="BT6" s="377"/>
      <c r="BU6" s="378"/>
      <c r="BV6" s="376">
        <v>3367528</v>
      </c>
      <c r="BW6" s="377"/>
      <c r="BX6" s="377"/>
      <c r="BY6" s="377"/>
      <c r="BZ6" s="377"/>
      <c r="CA6" s="377"/>
      <c r="CB6" s="377"/>
      <c r="CC6" s="378"/>
      <c r="CD6" s="379" t="s">
        <v>181</v>
      </c>
      <c r="CE6" s="380"/>
      <c r="CF6" s="380"/>
      <c r="CG6" s="380"/>
      <c r="CH6" s="380"/>
      <c r="CI6" s="380"/>
      <c r="CJ6" s="380"/>
      <c r="CK6" s="380"/>
      <c r="CL6" s="380"/>
      <c r="CM6" s="380"/>
      <c r="CN6" s="380"/>
      <c r="CO6" s="380"/>
      <c r="CP6" s="380"/>
      <c r="CQ6" s="380"/>
      <c r="CR6" s="380"/>
      <c r="CS6" s="381"/>
      <c r="CT6" s="385">
        <v>81.099999999999994</v>
      </c>
      <c r="CU6" s="386"/>
      <c r="CV6" s="386"/>
      <c r="CW6" s="386"/>
      <c r="CX6" s="386"/>
      <c r="CY6" s="386"/>
      <c r="CZ6" s="386"/>
      <c r="DA6" s="387"/>
      <c r="DB6" s="385">
        <v>79.7</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182</v>
      </c>
      <c r="AN7" s="369"/>
      <c r="AO7" s="369"/>
      <c r="AP7" s="369"/>
      <c r="AQ7" s="369"/>
      <c r="AR7" s="369"/>
      <c r="AS7" s="369"/>
      <c r="AT7" s="370"/>
      <c r="AU7" s="371" t="s">
        <v>175</v>
      </c>
      <c r="AV7" s="372"/>
      <c r="AW7" s="372"/>
      <c r="AX7" s="372"/>
      <c r="AY7" s="373" t="s">
        <v>183</v>
      </c>
      <c r="AZ7" s="374"/>
      <c r="BA7" s="374"/>
      <c r="BB7" s="374"/>
      <c r="BC7" s="374"/>
      <c r="BD7" s="374"/>
      <c r="BE7" s="374"/>
      <c r="BF7" s="374"/>
      <c r="BG7" s="374"/>
      <c r="BH7" s="374"/>
      <c r="BI7" s="374"/>
      <c r="BJ7" s="374"/>
      <c r="BK7" s="374"/>
      <c r="BL7" s="374"/>
      <c r="BM7" s="375"/>
      <c r="BN7" s="376">
        <v>424815</v>
      </c>
      <c r="BO7" s="377"/>
      <c r="BP7" s="377"/>
      <c r="BQ7" s="377"/>
      <c r="BR7" s="377"/>
      <c r="BS7" s="377"/>
      <c r="BT7" s="377"/>
      <c r="BU7" s="378"/>
      <c r="BV7" s="376">
        <v>234597</v>
      </c>
      <c r="BW7" s="377"/>
      <c r="BX7" s="377"/>
      <c r="BY7" s="377"/>
      <c r="BZ7" s="377"/>
      <c r="CA7" s="377"/>
      <c r="CB7" s="377"/>
      <c r="CC7" s="378"/>
      <c r="CD7" s="379" t="s">
        <v>184</v>
      </c>
      <c r="CE7" s="380"/>
      <c r="CF7" s="380"/>
      <c r="CG7" s="380"/>
      <c r="CH7" s="380"/>
      <c r="CI7" s="380"/>
      <c r="CJ7" s="380"/>
      <c r="CK7" s="380"/>
      <c r="CL7" s="380"/>
      <c r="CM7" s="380"/>
      <c r="CN7" s="380"/>
      <c r="CO7" s="380"/>
      <c r="CP7" s="380"/>
      <c r="CQ7" s="380"/>
      <c r="CR7" s="380"/>
      <c r="CS7" s="381"/>
      <c r="CT7" s="376">
        <v>28818276</v>
      </c>
      <c r="CU7" s="377"/>
      <c r="CV7" s="377"/>
      <c r="CW7" s="377"/>
      <c r="CX7" s="377"/>
      <c r="CY7" s="377"/>
      <c r="CZ7" s="377"/>
      <c r="DA7" s="378"/>
      <c r="DB7" s="376">
        <v>28381646</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188</v>
      </c>
      <c r="AN8" s="369"/>
      <c r="AO8" s="369"/>
      <c r="AP8" s="369"/>
      <c r="AQ8" s="369"/>
      <c r="AR8" s="369"/>
      <c r="AS8" s="369"/>
      <c r="AT8" s="370"/>
      <c r="AU8" s="371" t="s">
        <v>71</v>
      </c>
      <c r="AV8" s="372"/>
      <c r="AW8" s="372"/>
      <c r="AX8" s="372"/>
      <c r="AY8" s="373" t="s">
        <v>191</v>
      </c>
      <c r="AZ8" s="374"/>
      <c r="BA8" s="374"/>
      <c r="BB8" s="374"/>
      <c r="BC8" s="374"/>
      <c r="BD8" s="374"/>
      <c r="BE8" s="374"/>
      <c r="BF8" s="374"/>
      <c r="BG8" s="374"/>
      <c r="BH8" s="374"/>
      <c r="BI8" s="374"/>
      <c r="BJ8" s="374"/>
      <c r="BK8" s="374"/>
      <c r="BL8" s="374"/>
      <c r="BM8" s="375"/>
      <c r="BN8" s="376">
        <v>3148882</v>
      </c>
      <c r="BO8" s="377"/>
      <c r="BP8" s="377"/>
      <c r="BQ8" s="377"/>
      <c r="BR8" s="377"/>
      <c r="BS8" s="377"/>
      <c r="BT8" s="377"/>
      <c r="BU8" s="378"/>
      <c r="BV8" s="376">
        <v>3132931</v>
      </c>
      <c r="BW8" s="377"/>
      <c r="BX8" s="377"/>
      <c r="BY8" s="377"/>
      <c r="BZ8" s="377"/>
      <c r="CA8" s="377"/>
      <c r="CB8" s="377"/>
      <c r="CC8" s="378"/>
      <c r="CD8" s="379" t="s">
        <v>193</v>
      </c>
      <c r="CE8" s="380"/>
      <c r="CF8" s="380"/>
      <c r="CG8" s="380"/>
      <c r="CH8" s="380"/>
      <c r="CI8" s="380"/>
      <c r="CJ8" s="380"/>
      <c r="CK8" s="380"/>
      <c r="CL8" s="380"/>
      <c r="CM8" s="380"/>
      <c r="CN8" s="380"/>
      <c r="CO8" s="380"/>
      <c r="CP8" s="380"/>
      <c r="CQ8" s="380"/>
      <c r="CR8" s="380"/>
      <c r="CS8" s="381"/>
      <c r="CT8" s="388">
        <v>1.39</v>
      </c>
      <c r="CU8" s="389"/>
      <c r="CV8" s="389"/>
      <c r="CW8" s="389"/>
      <c r="CX8" s="389"/>
      <c r="CY8" s="389"/>
      <c r="CZ8" s="389"/>
      <c r="DA8" s="390"/>
      <c r="DB8" s="388">
        <v>1.34</v>
      </c>
      <c r="DC8" s="389"/>
      <c r="DD8" s="389"/>
      <c r="DE8" s="389"/>
      <c r="DF8" s="389"/>
      <c r="DG8" s="389"/>
      <c r="DH8" s="389"/>
      <c r="DI8" s="390"/>
    </row>
    <row r="9" spans="1:119" ht="18.75" customHeight="1" x14ac:dyDescent="0.15">
      <c r="A9" s="2"/>
      <c r="B9" s="350" t="s">
        <v>21</v>
      </c>
      <c r="C9" s="351"/>
      <c r="D9" s="351"/>
      <c r="E9" s="351"/>
      <c r="F9" s="351"/>
      <c r="G9" s="351"/>
      <c r="H9" s="351"/>
      <c r="I9" s="351"/>
      <c r="J9" s="351"/>
      <c r="K9" s="448"/>
      <c r="L9" s="391" t="s">
        <v>194</v>
      </c>
      <c r="M9" s="392"/>
      <c r="N9" s="392"/>
      <c r="O9" s="392"/>
      <c r="P9" s="392"/>
      <c r="Q9" s="393"/>
      <c r="R9" s="394">
        <v>94522</v>
      </c>
      <c r="S9" s="395"/>
      <c r="T9" s="395"/>
      <c r="U9" s="395"/>
      <c r="V9" s="396"/>
      <c r="W9" s="353" t="s">
        <v>197</v>
      </c>
      <c r="X9" s="354"/>
      <c r="Y9" s="354"/>
      <c r="Z9" s="354"/>
      <c r="AA9" s="354"/>
      <c r="AB9" s="354"/>
      <c r="AC9" s="354"/>
      <c r="AD9" s="354"/>
      <c r="AE9" s="354"/>
      <c r="AF9" s="354"/>
      <c r="AG9" s="354"/>
      <c r="AH9" s="354"/>
      <c r="AI9" s="354"/>
      <c r="AJ9" s="354"/>
      <c r="AK9" s="354"/>
      <c r="AL9" s="355"/>
      <c r="AM9" s="368" t="s">
        <v>198</v>
      </c>
      <c r="AN9" s="369"/>
      <c r="AO9" s="369"/>
      <c r="AP9" s="369"/>
      <c r="AQ9" s="369"/>
      <c r="AR9" s="369"/>
      <c r="AS9" s="369"/>
      <c r="AT9" s="370"/>
      <c r="AU9" s="371" t="s">
        <v>71</v>
      </c>
      <c r="AV9" s="372"/>
      <c r="AW9" s="372"/>
      <c r="AX9" s="372"/>
      <c r="AY9" s="373" t="s">
        <v>72</v>
      </c>
      <c r="AZ9" s="374"/>
      <c r="BA9" s="374"/>
      <c r="BB9" s="374"/>
      <c r="BC9" s="374"/>
      <c r="BD9" s="374"/>
      <c r="BE9" s="374"/>
      <c r="BF9" s="374"/>
      <c r="BG9" s="374"/>
      <c r="BH9" s="374"/>
      <c r="BI9" s="374"/>
      <c r="BJ9" s="374"/>
      <c r="BK9" s="374"/>
      <c r="BL9" s="374"/>
      <c r="BM9" s="375"/>
      <c r="BN9" s="376">
        <v>15951</v>
      </c>
      <c r="BO9" s="377"/>
      <c r="BP9" s="377"/>
      <c r="BQ9" s="377"/>
      <c r="BR9" s="377"/>
      <c r="BS9" s="377"/>
      <c r="BT9" s="377"/>
      <c r="BU9" s="378"/>
      <c r="BV9" s="376">
        <v>287024</v>
      </c>
      <c r="BW9" s="377"/>
      <c r="BX9" s="377"/>
      <c r="BY9" s="377"/>
      <c r="BZ9" s="377"/>
      <c r="CA9" s="377"/>
      <c r="CB9" s="377"/>
      <c r="CC9" s="378"/>
      <c r="CD9" s="379" t="s">
        <v>68</v>
      </c>
      <c r="CE9" s="380"/>
      <c r="CF9" s="380"/>
      <c r="CG9" s="380"/>
      <c r="CH9" s="380"/>
      <c r="CI9" s="380"/>
      <c r="CJ9" s="380"/>
      <c r="CK9" s="380"/>
      <c r="CL9" s="380"/>
      <c r="CM9" s="380"/>
      <c r="CN9" s="380"/>
      <c r="CO9" s="380"/>
      <c r="CP9" s="380"/>
      <c r="CQ9" s="380"/>
      <c r="CR9" s="380"/>
      <c r="CS9" s="381"/>
      <c r="CT9" s="382">
        <v>5</v>
      </c>
      <c r="CU9" s="383"/>
      <c r="CV9" s="383"/>
      <c r="CW9" s="383"/>
      <c r="CX9" s="383"/>
      <c r="CY9" s="383"/>
      <c r="CZ9" s="383"/>
      <c r="DA9" s="384"/>
      <c r="DB9" s="382">
        <v>5.9</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192</v>
      </c>
      <c r="M10" s="369"/>
      <c r="N10" s="369"/>
      <c r="O10" s="369"/>
      <c r="P10" s="369"/>
      <c r="Q10" s="370"/>
      <c r="R10" s="398">
        <v>94795</v>
      </c>
      <c r="S10" s="399"/>
      <c r="T10" s="399"/>
      <c r="U10" s="399"/>
      <c r="V10" s="400"/>
      <c r="W10" s="506"/>
      <c r="X10" s="486"/>
      <c r="Y10" s="486"/>
      <c r="Z10" s="486"/>
      <c r="AA10" s="486"/>
      <c r="AB10" s="486"/>
      <c r="AC10" s="486"/>
      <c r="AD10" s="486"/>
      <c r="AE10" s="486"/>
      <c r="AF10" s="486"/>
      <c r="AG10" s="486"/>
      <c r="AH10" s="486"/>
      <c r="AI10" s="486"/>
      <c r="AJ10" s="486"/>
      <c r="AK10" s="486"/>
      <c r="AL10" s="509"/>
      <c r="AM10" s="368" t="s">
        <v>200</v>
      </c>
      <c r="AN10" s="369"/>
      <c r="AO10" s="369"/>
      <c r="AP10" s="369"/>
      <c r="AQ10" s="369"/>
      <c r="AR10" s="369"/>
      <c r="AS10" s="369"/>
      <c r="AT10" s="370"/>
      <c r="AU10" s="371" t="s">
        <v>71</v>
      </c>
      <c r="AV10" s="372"/>
      <c r="AW10" s="372"/>
      <c r="AX10" s="372"/>
      <c r="AY10" s="373" t="s">
        <v>202</v>
      </c>
      <c r="AZ10" s="374"/>
      <c r="BA10" s="374"/>
      <c r="BB10" s="374"/>
      <c r="BC10" s="374"/>
      <c r="BD10" s="374"/>
      <c r="BE10" s="374"/>
      <c r="BF10" s="374"/>
      <c r="BG10" s="374"/>
      <c r="BH10" s="374"/>
      <c r="BI10" s="374"/>
      <c r="BJ10" s="374"/>
      <c r="BK10" s="374"/>
      <c r="BL10" s="374"/>
      <c r="BM10" s="375"/>
      <c r="BN10" s="376">
        <v>1601186</v>
      </c>
      <c r="BO10" s="377"/>
      <c r="BP10" s="377"/>
      <c r="BQ10" s="377"/>
      <c r="BR10" s="377"/>
      <c r="BS10" s="377"/>
      <c r="BT10" s="377"/>
      <c r="BU10" s="378"/>
      <c r="BV10" s="376">
        <v>1502376</v>
      </c>
      <c r="BW10" s="377"/>
      <c r="BX10" s="377"/>
      <c r="BY10" s="377"/>
      <c r="BZ10" s="377"/>
      <c r="CA10" s="377"/>
      <c r="CB10" s="377"/>
      <c r="CC10" s="378"/>
      <c r="CD10" s="25" t="s">
        <v>203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206</v>
      </c>
      <c r="M11" s="402"/>
      <c r="N11" s="402"/>
      <c r="O11" s="402"/>
      <c r="P11" s="402"/>
      <c r="Q11" s="403"/>
      <c r="R11" s="404" t="s">
        <v>210</v>
      </c>
      <c r="S11" s="405"/>
      <c r="T11" s="405"/>
      <c r="U11" s="405"/>
      <c r="V11" s="406"/>
      <c r="W11" s="506"/>
      <c r="X11" s="486"/>
      <c r="Y11" s="486"/>
      <c r="Z11" s="486"/>
      <c r="AA11" s="486"/>
      <c r="AB11" s="486"/>
      <c r="AC11" s="486"/>
      <c r="AD11" s="486"/>
      <c r="AE11" s="486"/>
      <c r="AF11" s="486"/>
      <c r="AG11" s="486"/>
      <c r="AH11" s="486"/>
      <c r="AI11" s="486"/>
      <c r="AJ11" s="486"/>
      <c r="AK11" s="486"/>
      <c r="AL11" s="509"/>
      <c r="AM11" s="368" t="s">
        <v>211</v>
      </c>
      <c r="AN11" s="369"/>
      <c r="AO11" s="369"/>
      <c r="AP11" s="369"/>
      <c r="AQ11" s="369"/>
      <c r="AR11" s="369"/>
      <c r="AS11" s="369"/>
      <c r="AT11" s="370"/>
      <c r="AU11" s="371" t="s">
        <v>71</v>
      </c>
      <c r="AV11" s="372"/>
      <c r="AW11" s="372"/>
      <c r="AX11" s="372"/>
      <c r="AY11" s="373" t="s">
        <v>212</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215</v>
      </c>
      <c r="CE11" s="380"/>
      <c r="CF11" s="380"/>
      <c r="CG11" s="380"/>
      <c r="CH11" s="380"/>
      <c r="CI11" s="380"/>
      <c r="CJ11" s="380"/>
      <c r="CK11" s="380"/>
      <c r="CL11" s="380"/>
      <c r="CM11" s="380"/>
      <c r="CN11" s="380"/>
      <c r="CO11" s="380"/>
      <c r="CP11" s="380"/>
      <c r="CQ11" s="380"/>
      <c r="CR11" s="380"/>
      <c r="CS11" s="381"/>
      <c r="CT11" s="388" t="s">
        <v>216</v>
      </c>
      <c r="CU11" s="389"/>
      <c r="CV11" s="389"/>
      <c r="CW11" s="389"/>
      <c r="CX11" s="389"/>
      <c r="CY11" s="389"/>
      <c r="CZ11" s="389"/>
      <c r="DA11" s="390"/>
      <c r="DB11" s="388" t="s">
        <v>216</v>
      </c>
      <c r="DC11" s="389"/>
      <c r="DD11" s="389"/>
      <c r="DE11" s="389"/>
      <c r="DF11" s="389"/>
      <c r="DG11" s="389"/>
      <c r="DH11" s="389"/>
      <c r="DI11" s="390"/>
    </row>
    <row r="12" spans="1:119" ht="18.75" customHeight="1" x14ac:dyDescent="0.15">
      <c r="A12" s="2"/>
      <c r="B12" s="533" t="s">
        <v>218</v>
      </c>
      <c r="C12" s="534"/>
      <c r="D12" s="534"/>
      <c r="E12" s="534"/>
      <c r="F12" s="534"/>
      <c r="G12" s="534"/>
      <c r="H12" s="534"/>
      <c r="I12" s="534"/>
      <c r="J12" s="534"/>
      <c r="K12" s="535"/>
      <c r="L12" s="407" t="s">
        <v>219</v>
      </c>
      <c r="M12" s="408"/>
      <c r="N12" s="408"/>
      <c r="O12" s="408"/>
      <c r="P12" s="408"/>
      <c r="Q12" s="409"/>
      <c r="R12" s="410">
        <v>95544</v>
      </c>
      <c r="S12" s="411"/>
      <c r="T12" s="411"/>
      <c r="U12" s="411"/>
      <c r="V12" s="412"/>
      <c r="W12" s="413" t="s">
        <v>9</v>
      </c>
      <c r="X12" s="372"/>
      <c r="Y12" s="372"/>
      <c r="Z12" s="372"/>
      <c r="AA12" s="372"/>
      <c r="AB12" s="414"/>
      <c r="AC12" s="415" t="s">
        <v>221</v>
      </c>
      <c r="AD12" s="416"/>
      <c r="AE12" s="416"/>
      <c r="AF12" s="416"/>
      <c r="AG12" s="417"/>
      <c r="AH12" s="415" t="s">
        <v>223</v>
      </c>
      <c r="AI12" s="416"/>
      <c r="AJ12" s="416"/>
      <c r="AK12" s="416"/>
      <c r="AL12" s="418"/>
      <c r="AM12" s="368" t="s">
        <v>225</v>
      </c>
      <c r="AN12" s="369"/>
      <c r="AO12" s="369"/>
      <c r="AP12" s="369"/>
      <c r="AQ12" s="369"/>
      <c r="AR12" s="369"/>
      <c r="AS12" s="369"/>
      <c r="AT12" s="370"/>
      <c r="AU12" s="371" t="s">
        <v>71</v>
      </c>
      <c r="AV12" s="372"/>
      <c r="AW12" s="372"/>
      <c r="AX12" s="372"/>
      <c r="AY12" s="373" t="s">
        <v>228</v>
      </c>
      <c r="AZ12" s="374"/>
      <c r="BA12" s="374"/>
      <c r="BB12" s="374"/>
      <c r="BC12" s="374"/>
      <c r="BD12" s="374"/>
      <c r="BE12" s="374"/>
      <c r="BF12" s="374"/>
      <c r="BG12" s="374"/>
      <c r="BH12" s="374"/>
      <c r="BI12" s="374"/>
      <c r="BJ12" s="374"/>
      <c r="BK12" s="374"/>
      <c r="BL12" s="374"/>
      <c r="BM12" s="375"/>
      <c r="BN12" s="376">
        <v>2046423</v>
      </c>
      <c r="BO12" s="377"/>
      <c r="BP12" s="377"/>
      <c r="BQ12" s="377"/>
      <c r="BR12" s="377"/>
      <c r="BS12" s="377"/>
      <c r="BT12" s="377"/>
      <c r="BU12" s="378"/>
      <c r="BV12" s="376">
        <v>1980903</v>
      </c>
      <c r="BW12" s="377"/>
      <c r="BX12" s="377"/>
      <c r="BY12" s="377"/>
      <c r="BZ12" s="377"/>
      <c r="CA12" s="377"/>
      <c r="CB12" s="377"/>
      <c r="CC12" s="378"/>
      <c r="CD12" s="379" t="s">
        <v>229</v>
      </c>
      <c r="CE12" s="380"/>
      <c r="CF12" s="380"/>
      <c r="CG12" s="380"/>
      <c r="CH12" s="380"/>
      <c r="CI12" s="380"/>
      <c r="CJ12" s="380"/>
      <c r="CK12" s="380"/>
      <c r="CL12" s="380"/>
      <c r="CM12" s="380"/>
      <c r="CN12" s="380"/>
      <c r="CO12" s="380"/>
      <c r="CP12" s="380"/>
      <c r="CQ12" s="380"/>
      <c r="CR12" s="380"/>
      <c r="CS12" s="381"/>
      <c r="CT12" s="388" t="s">
        <v>216</v>
      </c>
      <c r="CU12" s="389"/>
      <c r="CV12" s="389"/>
      <c r="CW12" s="389"/>
      <c r="CX12" s="389"/>
      <c r="CY12" s="389"/>
      <c r="CZ12" s="389"/>
      <c r="DA12" s="390"/>
      <c r="DB12" s="388" t="s">
        <v>216</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231</v>
      </c>
      <c r="N13" s="420"/>
      <c r="O13" s="420"/>
      <c r="P13" s="420"/>
      <c r="Q13" s="421"/>
      <c r="R13" s="422">
        <v>93036</v>
      </c>
      <c r="S13" s="423"/>
      <c r="T13" s="423"/>
      <c r="U13" s="423"/>
      <c r="V13" s="424"/>
      <c r="W13" s="521" t="s">
        <v>232</v>
      </c>
      <c r="X13" s="522"/>
      <c r="Y13" s="522"/>
      <c r="Z13" s="522"/>
      <c r="AA13" s="522"/>
      <c r="AB13" s="512"/>
      <c r="AC13" s="398">
        <v>2554</v>
      </c>
      <c r="AD13" s="399"/>
      <c r="AE13" s="399"/>
      <c r="AF13" s="399"/>
      <c r="AG13" s="425"/>
      <c r="AH13" s="398">
        <v>2521</v>
      </c>
      <c r="AI13" s="399"/>
      <c r="AJ13" s="399"/>
      <c r="AK13" s="399"/>
      <c r="AL13" s="400"/>
      <c r="AM13" s="368" t="s">
        <v>234</v>
      </c>
      <c r="AN13" s="369"/>
      <c r="AO13" s="369"/>
      <c r="AP13" s="369"/>
      <c r="AQ13" s="369"/>
      <c r="AR13" s="369"/>
      <c r="AS13" s="369"/>
      <c r="AT13" s="370"/>
      <c r="AU13" s="371" t="s">
        <v>175</v>
      </c>
      <c r="AV13" s="372"/>
      <c r="AW13" s="372"/>
      <c r="AX13" s="372"/>
      <c r="AY13" s="373" t="s">
        <v>237</v>
      </c>
      <c r="AZ13" s="374"/>
      <c r="BA13" s="374"/>
      <c r="BB13" s="374"/>
      <c r="BC13" s="374"/>
      <c r="BD13" s="374"/>
      <c r="BE13" s="374"/>
      <c r="BF13" s="374"/>
      <c r="BG13" s="374"/>
      <c r="BH13" s="374"/>
      <c r="BI13" s="374"/>
      <c r="BJ13" s="374"/>
      <c r="BK13" s="374"/>
      <c r="BL13" s="374"/>
      <c r="BM13" s="375"/>
      <c r="BN13" s="376">
        <v>-429286</v>
      </c>
      <c r="BO13" s="377"/>
      <c r="BP13" s="377"/>
      <c r="BQ13" s="377"/>
      <c r="BR13" s="377"/>
      <c r="BS13" s="377"/>
      <c r="BT13" s="377"/>
      <c r="BU13" s="378"/>
      <c r="BV13" s="376">
        <v>-191503</v>
      </c>
      <c r="BW13" s="377"/>
      <c r="BX13" s="377"/>
      <c r="BY13" s="377"/>
      <c r="BZ13" s="377"/>
      <c r="CA13" s="377"/>
      <c r="CB13" s="377"/>
      <c r="CC13" s="378"/>
      <c r="CD13" s="379" t="s">
        <v>238</v>
      </c>
      <c r="CE13" s="380"/>
      <c r="CF13" s="380"/>
      <c r="CG13" s="380"/>
      <c r="CH13" s="380"/>
      <c r="CI13" s="380"/>
      <c r="CJ13" s="380"/>
      <c r="CK13" s="380"/>
      <c r="CL13" s="380"/>
      <c r="CM13" s="380"/>
      <c r="CN13" s="380"/>
      <c r="CO13" s="380"/>
      <c r="CP13" s="380"/>
      <c r="CQ13" s="380"/>
      <c r="CR13" s="380"/>
      <c r="CS13" s="381"/>
      <c r="CT13" s="382">
        <v>5.5</v>
      </c>
      <c r="CU13" s="383"/>
      <c r="CV13" s="383"/>
      <c r="CW13" s="383"/>
      <c r="CX13" s="383"/>
      <c r="CY13" s="383"/>
      <c r="CZ13" s="383"/>
      <c r="DA13" s="384"/>
      <c r="DB13" s="382">
        <v>5.8</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240</v>
      </c>
      <c r="M14" s="427"/>
      <c r="N14" s="427"/>
      <c r="O14" s="427"/>
      <c r="P14" s="427"/>
      <c r="Q14" s="428"/>
      <c r="R14" s="422">
        <v>95401</v>
      </c>
      <c r="S14" s="423"/>
      <c r="T14" s="423"/>
      <c r="U14" s="423"/>
      <c r="V14" s="424"/>
      <c r="W14" s="507"/>
      <c r="X14" s="508"/>
      <c r="Y14" s="508"/>
      <c r="Z14" s="508"/>
      <c r="AA14" s="508"/>
      <c r="AB14" s="498"/>
      <c r="AC14" s="429">
        <v>5.8</v>
      </c>
      <c r="AD14" s="430"/>
      <c r="AE14" s="430"/>
      <c r="AF14" s="430"/>
      <c r="AG14" s="431"/>
      <c r="AH14" s="429">
        <v>5.9</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243</v>
      </c>
      <c r="CE14" s="434"/>
      <c r="CF14" s="434"/>
      <c r="CG14" s="434"/>
      <c r="CH14" s="434"/>
      <c r="CI14" s="434"/>
      <c r="CJ14" s="434"/>
      <c r="CK14" s="434"/>
      <c r="CL14" s="434"/>
      <c r="CM14" s="434"/>
      <c r="CN14" s="434"/>
      <c r="CO14" s="434"/>
      <c r="CP14" s="434"/>
      <c r="CQ14" s="434"/>
      <c r="CR14" s="434"/>
      <c r="CS14" s="435"/>
      <c r="CT14" s="436">
        <v>26.6</v>
      </c>
      <c r="CU14" s="437"/>
      <c r="CV14" s="437"/>
      <c r="CW14" s="437"/>
      <c r="CX14" s="437"/>
      <c r="CY14" s="437"/>
      <c r="CZ14" s="437"/>
      <c r="DA14" s="438"/>
      <c r="DB14" s="436">
        <v>22</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231</v>
      </c>
      <c r="N15" s="420"/>
      <c r="O15" s="420"/>
      <c r="P15" s="420"/>
      <c r="Q15" s="421"/>
      <c r="R15" s="422">
        <v>92996</v>
      </c>
      <c r="S15" s="423"/>
      <c r="T15" s="423"/>
      <c r="U15" s="423"/>
      <c r="V15" s="424"/>
      <c r="W15" s="521" t="s">
        <v>7</v>
      </c>
      <c r="X15" s="522"/>
      <c r="Y15" s="522"/>
      <c r="Z15" s="522"/>
      <c r="AA15" s="522"/>
      <c r="AB15" s="512"/>
      <c r="AC15" s="398">
        <v>16965</v>
      </c>
      <c r="AD15" s="399"/>
      <c r="AE15" s="399"/>
      <c r="AF15" s="399"/>
      <c r="AG15" s="425"/>
      <c r="AH15" s="398">
        <v>16542</v>
      </c>
      <c r="AI15" s="399"/>
      <c r="AJ15" s="399"/>
      <c r="AK15" s="399"/>
      <c r="AL15" s="400"/>
      <c r="AM15" s="368"/>
      <c r="AN15" s="369"/>
      <c r="AO15" s="369"/>
      <c r="AP15" s="369"/>
      <c r="AQ15" s="369"/>
      <c r="AR15" s="369"/>
      <c r="AS15" s="369"/>
      <c r="AT15" s="370"/>
      <c r="AU15" s="371"/>
      <c r="AV15" s="372"/>
      <c r="AW15" s="372"/>
      <c r="AX15" s="372"/>
      <c r="AY15" s="356" t="s">
        <v>244</v>
      </c>
      <c r="AZ15" s="357"/>
      <c r="BA15" s="357"/>
      <c r="BB15" s="357"/>
      <c r="BC15" s="357"/>
      <c r="BD15" s="357"/>
      <c r="BE15" s="357"/>
      <c r="BF15" s="357"/>
      <c r="BG15" s="357"/>
      <c r="BH15" s="357"/>
      <c r="BI15" s="357"/>
      <c r="BJ15" s="357"/>
      <c r="BK15" s="357"/>
      <c r="BL15" s="357"/>
      <c r="BM15" s="358"/>
      <c r="BN15" s="359">
        <v>21958625</v>
      </c>
      <c r="BO15" s="360"/>
      <c r="BP15" s="360"/>
      <c r="BQ15" s="360"/>
      <c r="BR15" s="360"/>
      <c r="BS15" s="360"/>
      <c r="BT15" s="360"/>
      <c r="BU15" s="361"/>
      <c r="BV15" s="359">
        <v>21274977</v>
      </c>
      <c r="BW15" s="360"/>
      <c r="BX15" s="360"/>
      <c r="BY15" s="360"/>
      <c r="BZ15" s="360"/>
      <c r="CA15" s="360"/>
      <c r="CB15" s="360"/>
      <c r="CC15" s="361"/>
      <c r="CD15" s="362" t="s">
        <v>230</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54</v>
      </c>
      <c r="M16" s="439"/>
      <c r="N16" s="439"/>
      <c r="O16" s="439"/>
      <c r="P16" s="439"/>
      <c r="Q16" s="440"/>
      <c r="R16" s="441" t="s">
        <v>245</v>
      </c>
      <c r="S16" s="442"/>
      <c r="T16" s="442"/>
      <c r="U16" s="442"/>
      <c r="V16" s="443"/>
      <c r="W16" s="507"/>
      <c r="X16" s="508"/>
      <c r="Y16" s="508"/>
      <c r="Z16" s="508"/>
      <c r="AA16" s="508"/>
      <c r="AB16" s="498"/>
      <c r="AC16" s="429">
        <v>38.299999999999997</v>
      </c>
      <c r="AD16" s="430"/>
      <c r="AE16" s="430"/>
      <c r="AF16" s="430"/>
      <c r="AG16" s="431"/>
      <c r="AH16" s="429">
        <v>38.9</v>
      </c>
      <c r="AI16" s="430"/>
      <c r="AJ16" s="430"/>
      <c r="AK16" s="430"/>
      <c r="AL16" s="432"/>
      <c r="AM16" s="368"/>
      <c r="AN16" s="369"/>
      <c r="AO16" s="369"/>
      <c r="AP16" s="369"/>
      <c r="AQ16" s="369"/>
      <c r="AR16" s="369"/>
      <c r="AS16" s="369"/>
      <c r="AT16" s="370"/>
      <c r="AU16" s="371"/>
      <c r="AV16" s="372"/>
      <c r="AW16" s="372"/>
      <c r="AX16" s="372"/>
      <c r="AY16" s="373" t="s">
        <v>113</v>
      </c>
      <c r="AZ16" s="374"/>
      <c r="BA16" s="374"/>
      <c r="BB16" s="374"/>
      <c r="BC16" s="374"/>
      <c r="BD16" s="374"/>
      <c r="BE16" s="374"/>
      <c r="BF16" s="374"/>
      <c r="BG16" s="374"/>
      <c r="BH16" s="374"/>
      <c r="BI16" s="374"/>
      <c r="BJ16" s="374"/>
      <c r="BK16" s="374"/>
      <c r="BL16" s="374"/>
      <c r="BM16" s="375"/>
      <c r="BN16" s="376">
        <v>15251076</v>
      </c>
      <c r="BO16" s="377"/>
      <c r="BP16" s="377"/>
      <c r="BQ16" s="377"/>
      <c r="BR16" s="377"/>
      <c r="BS16" s="377"/>
      <c r="BT16" s="377"/>
      <c r="BU16" s="378"/>
      <c r="BV16" s="376">
        <v>15266285</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107</v>
      </c>
      <c r="N17" s="445"/>
      <c r="O17" s="445"/>
      <c r="P17" s="445"/>
      <c r="Q17" s="446"/>
      <c r="R17" s="441" t="s">
        <v>246</v>
      </c>
      <c r="S17" s="442"/>
      <c r="T17" s="442"/>
      <c r="U17" s="442"/>
      <c r="V17" s="443"/>
      <c r="W17" s="521" t="s">
        <v>101</v>
      </c>
      <c r="X17" s="522"/>
      <c r="Y17" s="522"/>
      <c r="Z17" s="522"/>
      <c r="AA17" s="522"/>
      <c r="AB17" s="512"/>
      <c r="AC17" s="398">
        <v>24784</v>
      </c>
      <c r="AD17" s="399"/>
      <c r="AE17" s="399"/>
      <c r="AF17" s="399"/>
      <c r="AG17" s="425"/>
      <c r="AH17" s="398">
        <v>23516</v>
      </c>
      <c r="AI17" s="399"/>
      <c r="AJ17" s="399"/>
      <c r="AK17" s="399"/>
      <c r="AL17" s="400"/>
      <c r="AM17" s="368"/>
      <c r="AN17" s="369"/>
      <c r="AO17" s="369"/>
      <c r="AP17" s="369"/>
      <c r="AQ17" s="369"/>
      <c r="AR17" s="369"/>
      <c r="AS17" s="369"/>
      <c r="AT17" s="370"/>
      <c r="AU17" s="371"/>
      <c r="AV17" s="372"/>
      <c r="AW17" s="372"/>
      <c r="AX17" s="372"/>
      <c r="AY17" s="373" t="s">
        <v>247</v>
      </c>
      <c r="AZ17" s="374"/>
      <c r="BA17" s="374"/>
      <c r="BB17" s="374"/>
      <c r="BC17" s="374"/>
      <c r="BD17" s="374"/>
      <c r="BE17" s="374"/>
      <c r="BF17" s="374"/>
      <c r="BG17" s="374"/>
      <c r="BH17" s="374"/>
      <c r="BI17" s="374"/>
      <c r="BJ17" s="374"/>
      <c r="BK17" s="374"/>
      <c r="BL17" s="374"/>
      <c r="BM17" s="375"/>
      <c r="BN17" s="376">
        <v>28372679</v>
      </c>
      <c r="BO17" s="377"/>
      <c r="BP17" s="377"/>
      <c r="BQ17" s="377"/>
      <c r="BR17" s="377"/>
      <c r="BS17" s="377"/>
      <c r="BT17" s="377"/>
      <c r="BU17" s="378"/>
      <c r="BV17" s="376">
        <v>27579658</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248</v>
      </c>
      <c r="C18" s="448"/>
      <c r="D18" s="448"/>
      <c r="E18" s="449"/>
      <c r="F18" s="449"/>
      <c r="G18" s="449"/>
      <c r="H18" s="449"/>
      <c r="I18" s="449"/>
      <c r="J18" s="449"/>
      <c r="K18" s="449"/>
      <c r="L18" s="450">
        <v>146.97</v>
      </c>
      <c r="M18" s="450"/>
      <c r="N18" s="450"/>
      <c r="O18" s="450"/>
      <c r="P18" s="450"/>
      <c r="Q18" s="450"/>
      <c r="R18" s="451"/>
      <c r="S18" s="451"/>
      <c r="T18" s="451"/>
      <c r="U18" s="451"/>
      <c r="V18" s="452"/>
      <c r="W18" s="523"/>
      <c r="X18" s="524"/>
      <c r="Y18" s="524"/>
      <c r="Z18" s="524"/>
      <c r="AA18" s="524"/>
      <c r="AB18" s="515"/>
      <c r="AC18" s="453">
        <v>55.9</v>
      </c>
      <c r="AD18" s="454"/>
      <c r="AE18" s="454"/>
      <c r="AF18" s="454"/>
      <c r="AG18" s="455"/>
      <c r="AH18" s="453">
        <v>55.2</v>
      </c>
      <c r="AI18" s="454"/>
      <c r="AJ18" s="454"/>
      <c r="AK18" s="454"/>
      <c r="AL18" s="456"/>
      <c r="AM18" s="368"/>
      <c r="AN18" s="369"/>
      <c r="AO18" s="369"/>
      <c r="AP18" s="369"/>
      <c r="AQ18" s="369"/>
      <c r="AR18" s="369"/>
      <c r="AS18" s="369"/>
      <c r="AT18" s="370"/>
      <c r="AU18" s="371"/>
      <c r="AV18" s="372"/>
      <c r="AW18" s="372"/>
      <c r="AX18" s="372"/>
      <c r="AY18" s="373" t="s">
        <v>250</v>
      </c>
      <c r="AZ18" s="374"/>
      <c r="BA18" s="374"/>
      <c r="BB18" s="374"/>
      <c r="BC18" s="374"/>
      <c r="BD18" s="374"/>
      <c r="BE18" s="374"/>
      <c r="BF18" s="374"/>
      <c r="BG18" s="374"/>
      <c r="BH18" s="374"/>
      <c r="BI18" s="374"/>
      <c r="BJ18" s="374"/>
      <c r="BK18" s="374"/>
      <c r="BL18" s="374"/>
      <c r="BM18" s="375"/>
      <c r="BN18" s="376">
        <v>20748160</v>
      </c>
      <c r="BO18" s="377"/>
      <c r="BP18" s="377"/>
      <c r="BQ18" s="377"/>
      <c r="BR18" s="377"/>
      <c r="BS18" s="377"/>
      <c r="BT18" s="377"/>
      <c r="BU18" s="378"/>
      <c r="BV18" s="376">
        <v>20130354</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67</v>
      </c>
      <c r="C19" s="448"/>
      <c r="D19" s="448"/>
      <c r="E19" s="449"/>
      <c r="F19" s="449"/>
      <c r="G19" s="449"/>
      <c r="H19" s="449"/>
      <c r="I19" s="449"/>
      <c r="J19" s="449"/>
      <c r="K19" s="449"/>
      <c r="L19" s="457">
        <v>643</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253</v>
      </c>
      <c r="AZ19" s="374"/>
      <c r="BA19" s="374"/>
      <c r="BB19" s="374"/>
      <c r="BC19" s="374"/>
      <c r="BD19" s="374"/>
      <c r="BE19" s="374"/>
      <c r="BF19" s="374"/>
      <c r="BG19" s="374"/>
      <c r="BH19" s="374"/>
      <c r="BI19" s="374"/>
      <c r="BJ19" s="374"/>
      <c r="BK19" s="374"/>
      <c r="BL19" s="374"/>
      <c r="BM19" s="375"/>
      <c r="BN19" s="376">
        <v>34631482</v>
      </c>
      <c r="BO19" s="377"/>
      <c r="BP19" s="377"/>
      <c r="BQ19" s="377"/>
      <c r="BR19" s="377"/>
      <c r="BS19" s="377"/>
      <c r="BT19" s="377"/>
      <c r="BU19" s="378"/>
      <c r="BV19" s="376">
        <v>33164179</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258</v>
      </c>
      <c r="C20" s="448"/>
      <c r="D20" s="448"/>
      <c r="E20" s="449"/>
      <c r="F20" s="449"/>
      <c r="G20" s="449"/>
      <c r="H20" s="449"/>
      <c r="I20" s="449"/>
      <c r="J20" s="449"/>
      <c r="K20" s="449"/>
      <c r="L20" s="457">
        <v>37221</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260</v>
      </c>
      <c r="C22" s="568"/>
      <c r="D22" s="569"/>
      <c r="E22" s="517" t="s">
        <v>9</v>
      </c>
      <c r="F22" s="522"/>
      <c r="G22" s="522"/>
      <c r="H22" s="522"/>
      <c r="I22" s="522"/>
      <c r="J22" s="522"/>
      <c r="K22" s="512"/>
      <c r="L22" s="517" t="s">
        <v>262</v>
      </c>
      <c r="M22" s="522"/>
      <c r="N22" s="522"/>
      <c r="O22" s="522"/>
      <c r="P22" s="512"/>
      <c r="Q22" s="544" t="s">
        <v>264</v>
      </c>
      <c r="R22" s="545"/>
      <c r="S22" s="545"/>
      <c r="T22" s="545"/>
      <c r="U22" s="545"/>
      <c r="V22" s="546"/>
      <c r="W22" s="576" t="s">
        <v>265</v>
      </c>
      <c r="X22" s="568"/>
      <c r="Y22" s="569"/>
      <c r="Z22" s="517" t="s">
        <v>9</v>
      </c>
      <c r="AA22" s="522"/>
      <c r="AB22" s="522"/>
      <c r="AC22" s="522"/>
      <c r="AD22" s="522"/>
      <c r="AE22" s="522"/>
      <c r="AF22" s="522"/>
      <c r="AG22" s="512"/>
      <c r="AH22" s="550" t="s">
        <v>199</v>
      </c>
      <c r="AI22" s="522"/>
      <c r="AJ22" s="522"/>
      <c r="AK22" s="522"/>
      <c r="AL22" s="512"/>
      <c r="AM22" s="550" t="s">
        <v>266</v>
      </c>
      <c r="AN22" s="551"/>
      <c r="AO22" s="551"/>
      <c r="AP22" s="551"/>
      <c r="AQ22" s="551"/>
      <c r="AR22" s="552"/>
      <c r="AS22" s="544" t="s">
        <v>264</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268</v>
      </c>
      <c r="AZ23" s="357"/>
      <c r="BA23" s="357"/>
      <c r="BB23" s="357"/>
      <c r="BC23" s="357"/>
      <c r="BD23" s="357"/>
      <c r="BE23" s="357"/>
      <c r="BF23" s="357"/>
      <c r="BG23" s="357"/>
      <c r="BH23" s="357"/>
      <c r="BI23" s="357"/>
      <c r="BJ23" s="357"/>
      <c r="BK23" s="357"/>
      <c r="BL23" s="357"/>
      <c r="BM23" s="358"/>
      <c r="BN23" s="376">
        <v>13603686</v>
      </c>
      <c r="BO23" s="377"/>
      <c r="BP23" s="377"/>
      <c r="BQ23" s="377"/>
      <c r="BR23" s="377"/>
      <c r="BS23" s="377"/>
      <c r="BT23" s="377"/>
      <c r="BU23" s="378"/>
      <c r="BV23" s="376">
        <v>14314808</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271</v>
      </c>
      <c r="F24" s="369"/>
      <c r="G24" s="369"/>
      <c r="H24" s="369"/>
      <c r="I24" s="369"/>
      <c r="J24" s="369"/>
      <c r="K24" s="370"/>
      <c r="L24" s="398">
        <v>1</v>
      </c>
      <c r="M24" s="399"/>
      <c r="N24" s="399"/>
      <c r="O24" s="399"/>
      <c r="P24" s="425"/>
      <c r="Q24" s="398">
        <v>8800</v>
      </c>
      <c r="R24" s="399"/>
      <c r="S24" s="399"/>
      <c r="T24" s="399"/>
      <c r="U24" s="399"/>
      <c r="V24" s="425"/>
      <c r="W24" s="577"/>
      <c r="X24" s="571"/>
      <c r="Y24" s="572"/>
      <c r="Z24" s="397" t="s">
        <v>170</v>
      </c>
      <c r="AA24" s="369"/>
      <c r="AB24" s="369"/>
      <c r="AC24" s="369"/>
      <c r="AD24" s="369"/>
      <c r="AE24" s="369"/>
      <c r="AF24" s="369"/>
      <c r="AG24" s="370"/>
      <c r="AH24" s="398">
        <v>549</v>
      </c>
      <c r="AI24" s="399"/>
      <c r="AJ24" s="399"/>
      <c r="AK24" s="399"/>
      <c r="AL24" s="425"/>
      <c r="AM24" s="398">
        <v>1610766</v>
      </c>
      <c r="AN24" s="399"/>
      <c r="AO24" s="399"/>
      <c r="AP24" s="399"/>
      <c r="AQ24" s="399"/>
      <c r="AR24" s="425"/>
      <c r="AS24" s="398">
        <v>2934</v>
      </c>
      <c r="AT24" s="399"/>
      <c r="AU24" s="399"/>
      <c r="AV24" s="399"/>
      <c r="AW24" s="399"/>
      <c r="AX24" s="400"/>
      <c r="AY24" s="471" t="s">
        <v>272</v>
      </c>
      <c r="AZ24" s="472"/>
      <c r="BA24" s="472"/>
      <c r="BB24" s="472"/>
      <c r="BC24" s="472"/>
      <c r="BD24" s="472"/>
      <c r="BE24" s="472"/>
      <c r="BF24" s="472"/>
      <c r="BG24" s="472"/>
      <c r="BH24" s="472"/>
      <c r="BI24" s="472"/>
      <c r="BJ24" s="472"/>
      <c r="BK24" s="472"/>
      <c r="BL24" s="472"/>
      <c r="BM24" s="473"/>
      <c r="BN24" s="376">
        <v>9291901</v>
      </c>
      <c r="BO24" s="377"/>
      <c r="BP24" s="377"/>
      <c r="BQ24" s="377"/>
      <c r="BR24" s="377"/>
      <c r="BS24" s="377"/>
      <c r="BT24" s="377"/>
      <c r="BU24" s="378"/>
      <c r="BV24" s="376">
        <v>10180039</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275</v>
      </c>
      <c r="F25" s="369"/>
      <c r="G25" s="369"/>
      <c r="H25" s="369"/>
      <c r="I25" s="369"/>
      <c r="J25" s="369"/>
      <c r="K25" s="370"/>
      <c r="L25" s="398">
        <v>1</v>
      </c>
      <c r="M25" s="399"/>
      <c r="N25" s="399"/>
      <c r="O25" s="399"/>
      <c r="P25" s="425"/>
      <c r="Q25" s="398">
        <v>7000</v>
      </c>
      <c r="R25" s="399"/>
      <c r="S25" s="399"/>
      <c r="T25" s="399"/>
      <c r="U25" s="399"/>
      <c r="V25" s="425"/>
      <c r="W25" s="577"/>
      <c r="X25" s="571"/>
      <c r="Y25" s="572"/>
      <c r="Z25" s="397" t="s">
        <v>276</v>
      </c>
      <c r="AA25" s="369"/>
      <c r="AB25" s="369"/>
      <c r="AC25" s="369"/>
      <c r="AD25" s="369"/>
      <c r="AE25" s="369"/>
      <c r="AF25" s="369"/>
      <c r="AG25" s="370"/>
      <c r="AH25" s="398" t="s">
        <v>216</v>
      </c>
      <c r="AI25" s="399"/>
      <c r="AJ25" s="399"/>
      <c r="AK25" s="399"/>
      <c r="AL25" s="425"/>
      <c r="AM25" s="398" t="s">
        <v>216</v>
      </c>
      <c r="AN25" s="399"/>
      <c r="AO25" s="399"/>
      <c r="AP25" s="399"/>
      <c r="AQ25" s="399"/>
      <c r="AR25" s="425"/>
      <c r="AS25" s="398" t="s">
        <v>216</v>
      </c>
      <c r="AT25" s="399"/>
      <c r="AU25" s="399"/>
      <c r="AV25" s="399"/>
      <c r="AW25" s="399"/>
      <c r="AX25" s="400"/>
      <c r="AY25" s="356" t="s">
        <v>42</v>
      </c>
      <c r="AZ25" s="357"/>
      <c r="BA25" s="357"/>
      <c r="BB25" s="357"/>
      <c r="BC25" s="357"/>
      <c r="BD25" s="357"/>
      <c r="BE25" s="357"/>
      <c r="BF25" s="357"/>
      <c r="BG25" s="357"/>
      <c r="BH25" s="357"/>
      <c r="BI25" s="357"/>
      <c r="BJ25" s="357"/>
      <c r="BK25" s="357"/>
      <c r="BL25" s="357"/>
      <c r="BM25" s="358"/>
      <c r="BN25" s="359">
        <v>21554016</v>
      </c>
      <c r="BO25" s="360"/>
      <c r="BP25" s="360"/>
      <c r="BQ25" s="360"/>
      <c r="BR25" s="360"/>
      <c r="BS25" s="360"/>
      <c r="BT25" s="360"/>
      <c r="BU25" s="361"/>
      <c r="BV25" s="359">
        <v>22467799</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277</v>
      </c>
      <c r="F26" s="369"/>
      <c r="G26" s="369"/>
      <c r="H26" s="369"/>
      <c r="I26" s="369"/>
      <c r="J26" s="369"/>
      <c r="K26" s="370"/>
      <c r="L26" s="398">
        <v>1</v>
      </c>
      <c r="M26" s="399"/>
      <c r="N26" s="399"/>
      <c r="O26" s="399"/>
      <c r="P26" s="425"/>
      <c r="Q26" s="398">
        <v>6400</v>
      </c>
      <c r="R26" s="399"/>
      <c r="S26" s="399"/>
      <c r="T26" s="399"/>
      <c r="U26" s="399"/>
      <c r="V26" s="425"/>
      <c r="W26" s="577"/>
      <c r="X26" s="571"/>
      <c r="Y26" s="572"/>
      <c r="Z26" s="397" t="s">
        <v>279</v>
      </c>
      <c r="AA26" s="477"/>
      <c r="AB26" s="477"/>
      <c r="AC26" s="477"/>
      <c r="AD26" s="477"/>
      <c r="AE26" s="477"/>
      <c r="AF26" s="477"/>
      <c r="AG26" s="478"/>
      <c r="AH26" s="398">
        <v>13</v>
      </c>
      <c r="AI26" s="399"/>
      <c r="AJ26" s="399"/>
      <c r="AK26" s="399"/>
      <c r="AL26" s="425"/>
      <c r="AM26" s="398">
        <v>40313</v>
      </c>
      <c r="AN26" s="399"/>
      <c r="AO26" s="399"/>
      <c r="AP26" s="399"/>
      <c r="AQ26" s="399"/>
      <c r="AR26" s="425"/>
      <c r="AS26" s="398">
        <v>3101</v>
      </c>
      <c r="AT26" s="399"/>
      <c r="AU26" s="399"/>
      <c r="AV26" s="399"/>
      <c r="AW26" s="399"/>
      <c r="AX26" s="400"/>
      <c r="AY26" s="379" t="s">
        <v>281</v>
      </c>
      <c r="AZ26" s="380"/>
      <c r="BA26" s="380"/>
      <c r="BB26" s="380"/>
      <c r="BC26" s="380"/>
      <c r="BD26" s="380"/>
      <c r="BE26" s="380"/>
      <c r="BF26" s="380"/>
      <c r="BG26" s="380"/>
      <c r="BH26" s="380"/>
      <c r="BI26" s="380"/>
      <c r="BJ26" s="380"/>
      <c r="BK26" s="380"/>
      <c r="BL26" s="380"/>
      <c r="BM26" s="381"/>
      <c r="BN26" s="376" t="s">
        <v>216</v>
      </c>
      <c r="BO26" s="377"/>
      <c r="BP26" s="377"/>
      <c r="BQ26" s="377"/>
      <c r="BR26" s="377"/>
      <c r="BS26" s="377"/>
      <c r="BT26" s="377"/>
      <c r="BU26" s="378"/>
      <c r="BV26" s="376" t="s">
        <v>216</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282</v>
      </c>
      <c r="F27" s="369"/>
      <c r="G27" s="369"/>
      <c r="H27" s="369"/>
      <c r="I27" s="369"/>
      <c r="J27" s="369"/>
      <c r="K27" s="370"/>
      <c r="L27" s="398">
        <v>1</v>
      </c>
      <c r="M27" s="399"/>
      <c r="N27" s="399"/>
      <c r="O27" s="399"/>
      <c r="P27" s="425"/>
      <c r="Q27" s="398">
        <v>4600</v>
      </c>
      <c r="R27" s="399"/>
      <c r="S27" s="399"/>
      <c r="T27" s="399"/>
      <c r="U27" s="399"/>
      <c r="V27" s="425"/>
      <c r="W27" s="577"/>
      <c r="X27" s="571"/>
      <c r="Y27" s="572"/>
      <c r="Z27" s="397" t="s">
        <v>284</v>
      </c>
      <c r="AA27" s="369"/>
      <c r="AB27" s="369"/>
      <c r="AC27" s="369"/>
      <c r="AD27" s="369"/>
      <c r="AE27" s="369"/>
      <c r="AF27" s="369"/>
      <c r="AG27" s="370"/>
      <c r="AH27" s="398">
        <v>40</v>
      </c>
      <c r="AI27" s="399"/>
      <c r="AJ27" s="399"/>
      <c r="AK27" s="399"/>
      <c r="AL27" s="425"/>
      <c r="AM27" s="398">
        <v>114920</v>
      </c>
      <c r="AN27" s="399"/>
      <c r="AO27" s="399"/>
      <c r="AP27" s="399"/>
      <c r="AQ27" s="399"/>
      <c r="AR27" s="425"/>
      <c r="AS27" s="398">
        <v>2873</v>
      </c>
      <c r="AT27" s="399"/>
      <c r="AU27" s="399"/>
      <c r="AV27" s="399"/>
      <c r="AW27" s="399"/>
      <c r="AX27" s="400"/>
      <c r="AY27" s="433" t="s">
        <v>286</v>
      </c>
      <c r="AZ27" s="434"/>
      <c r="BA27" s="434"/>
      <c r="BB27" s="434"/>
      <c r="BC27" s="434"/>
      <c r="BD27" s="434"/>
      <c r="BE27" s="434"/>
      <c r="BF27" s="434"/>
      <c r="BG27" s="434"/>
      <c r="BH27" s="434"/>
      <c r="BI27" s="434"/>
      <c r="BJ27" s="434"/>
      <c r="BK27" s="434"/>
      <c r="BL27" s="434"/>
      <c r="BM27" s="435"/>
      <c r="BN27" s="474">
        <v>600000</v>
      </c>
      <c r="BO27" s="475"/>
      <c r="BP27" s="475"/>
      <c r="BQ27" s="475"/>
      <c r="BR27" s="475"/>
      <c r="BS27" s="475"/>
      <c r="BT27" s="475"/>
      <c r="BU27" s="476"/>
      <c r="BV27" s="474">
        <v>600000</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287</v>
      </c>
      <c r="F28" s="369"/>
      <c r="G28" s="369"/>
      <c r="H28" s="369"/>
      <c r="I28" s="369"/>
      <c r="J28" s="369"/>
      <c r="K28" s="370"/>
      <c r="L28" s="398">
        <v>1</v>
      </c>
      <c r="M28" s="399"/>
      <c r="N28" s="399"/>
      <c r="O28" s="399"/>
      <c r="P28" s="425"/>
      <c r="Q28" s="398">
        <v>4100</v>
      </c>
      <c r="R28" s="399"/>
      <c r="S28" s="399"/>
      <c r="T28" s="399"/>
      <c r="U28" s="399"/>
      <c r="V28" s="425"/>
      <c r="W28" s="577"/>
      <c r="X28" s="571"/>
      <c r="Y28" s="572"/>
      <c r="Z28" s="397" t="s">
        <v>43</v>
      </c>
      <c r="AA28" s="369"/>
      <c r="AB28" s="369"/>
      <c r="AC28" s="369"/>
      <c r="AD28" s="369"/>
      <c r="AE28" s="369"/>
      <c r="AF28" s="369"/>
      <c r="AG28" s="370"/>
      <c r="AH28" s="398" t="s">
        <v>216</v>
      </c>
      <c r="AI28" s="399"/>
      <c r="AJ28" s="399"/>
      <c r="AK28" s="399"/>
      <c r="AL28" s="425"/>
      <c r="AM28" s="398" t="s">
        <v>216</v>
      </c>
      <c r="AN28" s="399"/>
      <c r="AO28" s="399"/>
      <c r="AP28" s="399"/>
      <c r="AQ28" s="399"/>
      <c r="AR28" s="425"/>
      <c r="AS28" s="398" t="s">
        <v>216</v>
      </c>
      <c r="AT28" s="399"/>
      <c r="AU28" s="399"/>
      <c r="AV28" s="399"/>
      <c r="AW28" s="399"/>
      <c r="AX28" s="400"/>
      <c r="AY28" s="558" t="s">
        <v>290</v>
      </c>
      <c r="AZ28" s="559"/>
      <c r="BA28" s="559"/>
      <c r="BB28" s="560"/>
      <c r="BC28" s="356" t="s">
        <v>106</v>
      </c>
      <c r="BD28" s="357"/>
      <c r="BE28" s="357"/>
      <c r="BF28" s="357"/>
      <c r="BG28" s="357"/>
      <c r="BH28" s="357"/>
      <c r="BI28" s="357"/>
      <c r="BJ28" s="357"/>
      <c r="BK28" s="357"/>
      <c r="BL28" s="357"/>
      <c r="BM28" s="358"/>
      <c r="BN28" s="359">
        <v>5840043</v>
      </c>
      <c r="BO28" s="360"/>
      <c r="BP28" s="360"/>
      <c r="BQ28" s="360"/>
      <c r="BR28" s="360"/>
      <c r="BS28" s="360"/>
      <c r="BT28" s="360"/>
      <c r="BU28" s="361"/>
      <c r="BV28" s="359">
        <v>6285280</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291</v>
      </c>
      <c r="F29" s="369"/>
      <c r="G29" s="369"/>
      <c r="H29" s="369"/>
      <c r="I29" s="369"/>
      <c r="J29" s="369"/>
      <c r="K29" s="370"/>
      <c r="L29" s="398">
        <v>21</v>
      </c>
      <c r="M29" s="399"/>
      <c r="N29" s="399"/>
      <c r="O29" s="399"/>
      <c r="P29" s="425"/>
      <c r="Q29" s="398">
        <v>3900</v>
      </c>
      <c r="R29" s="399"/>
      <c r="S29" s="399"/>
      <c r="T29" s="399"/>
      <c r="U29" s="399"/>
      <c r="V29" s="425"/>
      <c r="W29" s="578"/>
      <c r="X29" s="579"/>
      <c r="Y29" s="580"/>
      <c r="Z29" s="397" t="s">
        <v>293</v>
      </c>
      <c r="AA29" s="369"/>
      <c r="AB29" s="369"/>
      <c r="AC29" s="369"/>
      <c r="AD29" s="369"/>
      <c r="AE29" s="369"/>
      <c r="AF29" s="369"/>
      <c r="AG29" s="370"/>
      <c r="AH29" s="398">
        <v>589</v>
      </c>
      <c r="AI29" s="399"/>
      <c r="AJ29" s="399"/>
      <c r="AK29" s="399"/>
      <c r="AL29" s="425"/>
      <c r="AM29" s="398">
        <v>1725686</v>
      </c>
      <c r="AN29" s="399"/>
      <c r="AO29" s="399"/>
      <c r="AP29" s="399"/>
      <c r="AQ29" s="399"/>
      <c r="AR29" s="425"/>
      <c r="AS29" s="398">
        <v>2930</v>
      </c>
      <c r="AT29" s="399"/>
      <c r="AU29" s="399"/>
      <c r="AV29" s="399"/>
      <c r="AW29" s="399"/>
      <c r="AX29" s="400"/>
      <c r="AY29" s="561"/>
      <c r="AZ29" s="562"/>
      <c r="BA29" s="562"/>
      <c r="BB29" s="563"/>
      <c r="BC29" s="373" t="s">
        <v>294</v>
      </c>
      <c r="BD29" s="374"/>
      <c r="BE29" s="374"/>
      <c r="BF29" s="374"/>
      <c r="BG29" s="374"/>
      <c r="BH29" s="374"/>
      <c r="BI29" s="374"/>
      <c r="BJ29" s="374"/>
      <c r="BK29" s="374"/>
      <c r="BL29" s="374"/>
      <c r="BM29" s="375"/>
      <c r="BN29" s="376">
        <v>397346</v>
      </c>
      <c r="BO29" s="377"/>
      <c r="BP29" s="377"/>
      <c r="BQ29" s="377"/>
      <c r="BR29" s="377"/>
      <c r="BS29" s="377"/>
      <c r="BT29" s="377"/>
      <c r="BU29" s="378"/>
      <c r="BV29" s="376">
        <v>397253</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296</v>
      </c>
      <c r="X30" s="483"/>
      <c r="Y30" s="483"/>
      <c r="Z30" s="483"/>
      <c r="AA30" s="483"/>
      <c r="AB30" s="483"/>
      <c r="AC30" s="483"/>
      <c r="AD30" s="483"/>
      <c r="AE30" s="483"/>
      <c r="AF30" s="483"/>
      <c r="AG30" s="484"/>
      <c r="AH30" s="453">
        <v>97.7</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70</v>
      </c>
      <c r="BD30" s="472"/>
      <c r="BE30" s="472"/>
      <c r="BF30" s="472"/>
      <c r="BG30" s="472"/>
      <c r="BH30" s="472"/>
      <c r="BI30" s="472"/>
      <c r="BJ30" s="472"/>
      <c r="BK30" s="472"/>
      <c r="BL30" s="472"/>
      <c r="BM30" s="473"/>
      <c r="BN30" s="474">
        <v>3012510</v>
      </c>
      <c r="BO30" s="475"/>
      <c r="BP30" s="475"/>
      <c r="BQ30" s="475"/>
      <c r="BR30" s="475"/>
      <c r="BS30" s="475"/>
      <c r="BT30" s="475"/>
      <c r="BU30" s="476"/>
      <c r="BV30" s="474">
        <v>5418494</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201</v>
      </c>
      <c r="D32" s="9"/>
      <c r="E32" s="9"/>
      <c r="F32" s="8"/>
      <c r="G32" s="8"/>
      <c r="H32" s="8"/>
      <c r="I32" s="8"/>
      <c r="J32" s="8"/>
      <c r="K32" s="8"/>
      <c r="L32" s="8"/>
      <c r="M32" s="8"/>
      <c r="N32" s="8"/>
      <c r="O32" s="8"/>
      <c r="P32" s="8"/>
      <c r="Q32" s="8"/>
      <c r="R32" s="8"/>
      <c r="S32" s="8"/>
      <c r="T32" s="8"/>
      <c r="U32" s="8" t="s">
        <v>96</v>
      </c>
      <c r="V32" s="8"/>
      <c r="W32" s="8"/>
      <c r="X32" s="8"/>
      <c r="Y32" s="8"/>
      <c r="Z32" s="8"/>
      <c r="AA32" s="8"/>
      <c r="AB32" s="8"/>
      <c r="AC32" s="8"/>
      <c r="AD32" s="8"/>
      <c r="AE32" s="8"/>
      <c r="AF32" s="8"/>
      <c r="AG32" s="8"/>
      <c r="AH32" s="8"/>
      <c r="AI32" s="8"/>
      <c r="AJ32" s="8"/>
      <c r="AK32" s="8"/>
      <c r="AL32" s="8"/>
      <c r="AM32" s="22" t="s">
        <v>298</v>
      </c>
      <c r="AN32" s="8"/>
      <c r="AO32" s="8"/>
      <c r="AP32" s="8"/>
      <c r="AQ32" s="8"/>
      <c r="AR32" s="8"/>
      <c r="AS32" s="22"/>
      <c r="AT32" s="22"/>
      <c r="AU32" s="22"/>
      <c r="AV32" s="22"/>
      <c r="AW32" s="22"/>
      <c r="AX32" s="22"/>
      <c r="AY32" s="22"/>
      <c r="AZ32" s="22"/>
      <c r="BA32" s="22"/>
      <c r="BB32" s="8"/>
      <c r="BC32" s="22"/>
      <c r="BD32" s="8"/>
      <c r="BE32" s="22" t="s">
        <v>299</v>
      </c>
      <c r="BF32" s="8"/>
      <c r="BG32" s="8"/>
      <c r="BH32" s="8"/>
      <c r="BI32" s="8"/>
      <c r="BJ32" s="22"/>
      <c r="BK32" s="22"/>
      <c r="BL32" s="22"/>
      <c r="BM32" s="22"/>
      <c r="BN32" s="22"/>
      <c r="BO32" s="22"/>
      <c r="BP32" s="22"/>
      <c r="BQ32" s="22"/>
      <c r="BR32" s="8"/>
      <c r="BS32" s="8"/>
      <c r="BT32" s="8"/>
      <c r="BU32" s="8"/>
      <c r="BV32" s="8"/>
      <c r="BW32" s="8" t="s">
        <v>301</v>
      </c>
      <c r="BX32" s="8"/>
      <c r="BY32" s="8"/>
      <c r="BZ32" s="8"/>
      <c r="CA32" s="8"/>
      <c r="CB32" s="22"/>
      <c r="CC32" s="22"/>
      <c r="CD32" s="22"/>
      <c r="CE32" s="22"/>
      <c r="CF32" s="22"/>
      <c r="CG32" s="22"/>
      <c r="CH32" s="22"/>
      <c r="CI32" s="22"/>
      <c r="CJ32" s="22"/>
      <c r="CK32" s="22"/>
      <c r="CL32" s="22"/>
      <c r="CM32" s="22"/>
      <c r="CN32" s="22"/>
      <c r="CO32" s="22" t="s">
        <v>302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124</v>
      </c>
      <c r="D33" s="485"/>
      <c r="E33" s="486" t="s">
        <v>303</v>
      </c>
      <c r="F33" s="486"/>
      <c r="G33" s="486"/>
      <c r="H33" s="486"/>
      <c r="I33" s="486"/>
      <c r="J33" s="486"/>
      <c r="K33" s="486"/>
      <c r="L33" s="486"/>
      <c r="M33" s="486"/>
      <c r="N33" s="486"/>
      <c r="O33" s="486"/>
      <c r="P33" s="486"/>
      <c r="Q33" s="486"/>
      <c r="R33" s="486"/>
      <c r="S33" s="486"/>
      <c r="T33" s="14"/>
      <c r="U33" s="485" t="s">
        <v>124</v>
      </c>
      <c r="V33" s="485"/>
      <c r="W33" s="486" t="s">
        <v>303</v>
      </c>
      <c r="X33" s="486"/>
      <c r="Y33" s="486"/>
      <c r="Z33" s="486"/>
      <c r="AA33" s="486"/>
      <c r="AB33" s="486"/>
      <c r="AC33" s="486"/>
      <c r="AD33" s="486"/>
      <c r="AE33" s="486"/>
      <c r="AF33" s="486"/>
      <c r="AG33" s="486"/>
      <c r="AH33" s="486"/>
      <c r="AI33" s="486"/>
      <c r="AJ33" s="486"/>
      <c r="AK33" s="486"/>
      <c r="AL33" s="14"/>
      <c r="AM33" s="485" t="s">
        <v>124</v>
      </c>
      <c r="AN33" s="485"/>
      <c r="AO33" s="486" t="s">
        <v>303</v>
      </c>
      <c r="AP33" s="486"/>
      <c r="AQ33" s="486"/>
      <c r="AR33" s="486"/>
      <c r="AS33" s="486"/>
      <c r="AT33" s="486"/>
      <c r="AU33" s="486"/>
      <c r="AV33" s="486"/>
      <c r="AW33" s="486"/>
      <c r="AX33" s="486"/>
      <c r="AY33" s="486"/>
      <c r="AZ33" s="486"/>
      <c r="BA33" s="486"/>
      <c r="BB33" s="486"/>
      <c r="BC33" s="486"/>
      <c r="BD33" s="10"/>
      <c r="BE33" s="486" t="s">
        <v>305</v>
      </c>
      <c r="BF33" s="486"/>
      <c r="BG33" s="486" t="s">
        <v>177</v>
      </c>
      <c r="BH33" s="486"/>
      <c r="BI33" s="486"/>
      <c r="BJ33" s="486"/>
      <c r="BK33" s="486"/>
      <c r="BL33" s="486"/>
      <c r="BM33" s="486"/>
      <c r="BN33" s="486"/>
      <c r="BO33" s="486"/>
      <c r="BP33" s="486"/>
      <c r="BQ33" s="486"/>
      <c r="BR33" s="486"/>
      <c r="BS33" s="486"/>
      <c r="BT33" s="486"/>
      <c r="BU33" s="486"/>
      <c r="BV33" s="10"/>
      <c r="BW33" s="485" t="s">
        <v>305</v>
      </c>
      <c r="BX33" s="485"/>
      <c r="BY33" s="486" t="s">
        <v>114</v>
      </c>
      <c r="BZ33" s="486"/>
      <c r="CA33" s="486"/>
      <c r="CB33" s="486"/>
      <c r="CC33" s="486"/>
      <c r="CD33" s="486"/>
      <c r="CE33" s="486"/>
      <c r="CF33" s="486"/>
      <c r="CG33" s="486"/>
      <c r="CH33" s="486"/>
      <c r="CI33" s="486"/>
      <c r="CJ33" s="486"/>
      <c r="CK33" s="486"/>
      <c r="CL33" s="486"/>
      <c r="CM33" s="486"/>
      <c r="CN33" s="14"/>
      <c r="CO33" s="485" t="s">
        <v>124</v>
      </c>
      <c r="CP33" s="485"/>
      <c r="CQ33" s="486" t="s">
        <v>306</v>
      </c>
      <c r="CR33" s="486"/>
      <c r="CS33" s="486"/>
      <c r="CT33" s="486"/>
      <c r="CU33" s="486"/>
      <c r="CV33" s="486"/>
      <c r="CW33" s="486"/>
      <c r="CX33" s="486"/>
      <c r="CY33" s="486"/>
      <c r="CZ33" s="486"/>
      <c r="DA33" s="486"/>
      <c r="DB33" s="486"/>
      <c r="DC33" s="486"/>
      <c r="DD33" s="486"/>
      <c r="DE33" s="486"/>
      <c r="DF33" s="14"/>
      <c r="DG33" s="487" t="s">
        <v>82</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 xml:space="preserve">
一般会計</v>
      </c>
      <c r="F34" s="489"/>
      <c r="G34" s="489"/>
      <c r="H34" s="489"/>
      <c r="I34" s="489"/>
      <c r="J34" s="489"/>
      <c r="K34" s="489"/>
      <c r="L34" s="489"/>
      <c r="M34" s="489"/>
      <c r="N34" s="489"/>
      <c r="O34" s="489"/>
      <c r="P34" s="489"/>
      <c r="Q34" s="489"/>
      <c r="R34" s="489"/>
      <c r="S34" s="489"/>
      <c r="T34" s="9"/>
      <c r="U34" s="488">
        <f>IF(W34="","",MAX(C34:D43)+1)</f>
        <v>2</v>
      </c>
      <c r="V34" s="488"/>
      <c r="W34" s="489" t="str">
        <f>IF('各会計、関係団体の財政状況及び健全化判断比率'!B28="","",'各会計、関係団体の財政状況及び健全化判断比率'!B28)</f>
        <v xml:space="preserve">
神栖市国民健康保険特別会計</v>
      </c>
      <c r="X34" s="489"/>
      <c r="Y34" s="489"/>
      <c r="Z34" s="489"/>
      <c r="AA34" s="489"/>
      <c r="AB34" s="489"/>
      <c r="AC34" s="489"/>
      <c r="AD34" s="489"/>
      <c r="AE34" s="489"/>
      <c r="AF34" s="489"/>
      <c r="AG34" s="489"/>
      <c r="AH34" s="489"/>
      <c r="AI34" s="489"/>
      <c r="AJ34" s="489"/>
      <c r="AK34" s="489"/>
      <c r="AL34" s="9"/>
      <c r="AM34" s="488">
        <f>IF(AO34="","",MAX(C34:D43,U34:V43)+1)</f>
        <v>5</v>
      </c>
      <c r="AN34" s="488"/>
      <c r="AO34" s="489" t="str">
        <f>IF('各会計、関係団体の財政状況及び健全化判断比率'!B31="","",'各会計、関係団体の財政状況及び健全化判断比率'!B31)</f>
        <v xml:space="preserve">
神栖市水道事業会計</v>
      </c>
      <c r="AP34" s="489"/>
      <c r="AQ34" s="489"/>
      <c r="AR34" s="489"/>
      <c r="AS34" s="489"/>
      <c r="AT34" s="489"/>
      <c r="AU34" s="489"/>
      <c r="AV34" s="489"/>
      <c r="AW34" s="489"/>
      <c r="AX34" s="489"/>
      <c r="AY34" s="489"/>
      <c r="AZ34" s="489"/>
      <c r="BA34" s="489"/>
      <c r="BB34" s="489"/>
      <c r="BC34" s="489"/>
      <c r="BD34" s="9"/>
      <c r="BE34" s="488">
        <f>IF(BG34="","",MAX(C34:D43,U34:V43,AM34:AN43)+1)</f>
        <v>6</v>
      </c>
      <c r="BF34" s="488"/>
      <c r="BG34" s="489" t="str">
        <f>IF('各会計、関係団体の財政状況及び健全化判断比率'!B32="","",'各会計、関係団体の財政状況及び健全化判断比率'!B32)</f>
        <v xml:space="preserve">
神栖市公共下水道事業特別会計</v>
      </c>
      <c r="BH34" s="489"/>
      <c r="BI34" s="489"/>
      <c r="BJ34" s="489"/>
      <c r="BK34" s="489"/>
      <c r="BL34" s="489"/>
      <c r="BM34" s="489"/>
      <c r="BN34" s="489"/>
      <c r="BO34" s="489"/>
      <c r="BP34" s="489"/>
      <c r="BQ34" s="489"/>
      <c r="BR34" s="489"/>
      <c r="BS34" s="489"/>
      <c r="BT34" s="489"/>
      <c r="BU34" s="489"/>
      <c r="BV34" s="9"/>
      <c r="BW34" s="488">
        <f>IF(BY34="","",MAX(C34:D43,U34:V43,AM34:AN43,BE34:BF43)+1)</f>
        <v>7</v>
      </c>
      <c r="BX34" s="488"/>
      <c r="BY34" s="489" t="str">
        <f>IF('各会計、関係団体の財政状況及び健全化判断比率'!B68="","",'各会計、関係団体の財政状況及び健全化判断比率'!B68)</f>
        <v xml:space="preserve">
茨城県市町村総合事務組合（一般会計）</v>
      </c>
      <c r="BZ34" s="489"/>
      <c r="CA34" s="489"/>
      <c r="CB34" s="489"/>
      <c r="CC34" s="489"/>
      <c r="CD34" s="489"/>
      <c r="CE34" s="489"/>
      <c r="CF34" s="489"/>
      <c r="CG34" s="489"/>
      <c r="CH34" s="489"/>
      <c r="CI34" s="489"/>
      <c r="CJ34" s="489"/>
      <c r="CK34" s="489"/>
      <c r="CL34" s="489"/>
      <c r="CM34" s="489"/>
      <c r="CN34" s="9"/>
      <c r="CO34" s="488">
        <f>IF(CQ34="","",MAX(C34:D43,U34:V43,AM34:AN43,BE34:BF43,BW34:BX43)+1)</f>
        <v>17</v>
      </c>
      <c r="CP34" s="488"/>
      <c r="CQ34" s="489" t="str">
        <f>IF('各会計、関係団体の財政状況及び健全化判断比率'!BS7="","",'各会計、関係団体の財政状況及び健全化判断比率'!BS7)</f>
        <v xml:space="preserve">
鹿島港湾運送</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t="str">
        <f t="shared" ref="C35:C43" si="0">IF(E35="","",C34+1)</f>
        <v/>
      </c>
      <c r="D35" s="488"/>
      <c r="E35" s="489" t="str">
        <f>IF('各会計、関係団体の財政状況及び健全化判断比率'!B8="","",'各会計、関係団体の財政状況及び健全化判断比率'!B8)</f>
        <v/>
      </c>
      <c r="F35" s="489"/>
      <c r="G35" s="489"/>
      <c r="H35" s="489"/>
      <c r="I35" s="489"/>
      <c r="J35" s="489"/>
      <c r="K35" s="489"/>
      <c r="L35" s="489"/>
      <c r="M35" s="489"/>
      <c r="N35" s="489"/>
      <c r="O35" s="489"/>
      <c r="P35" s="489"/>
      <c r="Q35" s="489"/>
      <c r="R35" s="489"/>
      <c r="S35" s="489"/>
      <c r="T35" s="9"/>
      <c r="U35" s="488">
        <f t="shared" ref="U35:U43" si="1">IF(W35="","",U34+1)</f>
        <v>3</v>
      </c>
      <c r="V35" s="488"/>
      <c r="W35" s="489" t="str">
        <f>IF('各会計、関係団体の財政状況及び健全化判断比率'!B29="","",'各会計、関係団体の財政状況及び健全化判断比率'!B29)</f>
        <v xml:space="preserve">
神栖市介護保険特別会計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8</v>
      </c>
      <c r="BX35" s="488"/>
      <c r="BY35" s="489" t="str">
        <f>IF('各会計、関係団体の財政状況及び健全化判断比率'!B69="","",'各会計、関係団体の財政状況及び健全化判断比率'!B69)</f>
        <v xml:space="preserve">
茨城県市町村総合事務組合（県民交通災害共済事業特別会計）</v>
      </c>
      <c r="BZ35" s="489"/>
      <c r="CA35" s="489"/>
      <c r="CB35" s="489"/>
      <c r="CC35" s="489"/>
      <c r="CD35" s="489"/>
      <c r="CE35" s="489"/>
      <c r="CF35" s="489"/>
      <c r="CG35" s="489"/>
      <c r="CH35" s="489"/>
      <c r="CI35" s="489"/>
      <c r="CJ35" s="489"/>
      <c r="CK35" s="489"/>
      <c r="CL35" s="489"/>
      <c r="CM35" s="489"/>
      <c r="CN35" s="9"/>
      <c r="CO35" s="488">
        <f t="shared" ref="CO35:CO43" si="5">IF(CQ35="","",CO34+1)</f>
        <v>18</v>
      </c>
      <c r="CP35" s="488"/>
      <c r="CQ35" s="489" t="str">
        <f>IF('各会計、関係団体の財政状況及び健全化判断比率'!BS8="","",'各会計、関係団体の財政状況及び健全化判断比率'!BS8)</f>
        <v xml:space="preserve">
神栖市文化・スポーツ振興公社</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4</v>
      </c>
      <c r="V36" s="488"/>
      <c r="W36" s="489" t="str">
        <f>IF('各会計、関係団体の財政状況及び健全化判断比率'!B30="","",'各会計、関係団体の財政状況及び健全化判断比率'!B30)</f>
        <v xml:space="preserve">
神栖市後期高齢者医療特別会計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9</v>
      </c>
      <c r="BX36" s="488"/>
      <c r="BY36" s="489" t="str">
        <f>IF('各会計、関係団体の財政状況及び健全化判断比率'!B70="","",'各会計、関係団体の財政状況及び健全化判断比率'!B70)</f>
        <v xml:space="preserve">
茨城租税債権管理機構（一般会計）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10</v>
      </c>
      <c r="BX37" s="488"/>
      <c r="BY37" s="489" t="str">
        <f>IF('各会計、関係団体の財政状況及び健全化判断比率'!B71="","",'各会計、関係団体の財政状況及び健全化判断比率'!B71)</f>
        <v xml:space="preserve">
茨城県後期高齢者医療広域連合（一般会計）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11</v>
      </c>
      <c r="BX38" s="488"/>
      <c r="BY38" s="489" t="str">
        <f>IF('各会計、関係団体の財政状況及び健全化判断比率'!B72="","",'各会計、関係団体の財政状況及び健全化判断比率'!B72)</f>
        <v xml:space="preserve">
茨城県後期高齢者医療広域連合（後期高齢医療特別会計）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12</v>
      </c>
      <c r="BX39" s="488"/>
      <c r="BY39" s="489" t="str">
        <f>IF('各会計、関係団体の財政状況及び健全化判断比率'!B73="","",'各会計、関係団体の財政状況及び健全化判断比率'!B73)</f>
        <v xml:space="preserve">
鹿行広域事務組合（一般会計）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13</v>
      </c>
      <c r="BX40" s="488"/>
      <c r="BY40" s="489" t="str">
        <f>IF('各会計、関係団体の財政状況及び健全化判断比率'!B74="","",'各会計、関係団体の財政状況及び健全化判断比率'!B74)</f>
        <v xml:space="preserve">
鹿行広域事務組合（養護老人ホーム事業特別会計）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14</v>
      </c>
      <c r="BX41" s="488"/>
      <c r="BY41" s="489" t="str">
        <f>IF('各会計、関係団体の財政状況及び健全化判断比率'!B75="","",'各会計、関係団体の財政状況及び健全化判断比率'!B75)</f>
        <v xml:space="preserve">
鹿行広域事務組合（消防特別会計）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15</v>
      </c>
      <c r="BX42" s="488"/>
      <c r="BY42" s="489" t="str">
        <f>IF('各会計、関係団体の財政状況及び健全化判断比率'!B76="","",'各会計、関係団体の財政状況及び健全化判断比率'!B76)</f>
        <v xml:space="preserve">
鹿行広域事務組合（火葬場事業特別会計）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16</v>
      </c>
      <c r="BX43" s="488"/>
      <c r="BY43" s="489" t="str">
        <f>IF('各会計、関係団体の財政状況及び健全化判断比率'!B77="","",'各会計、関係団体の財政状況及び健全化判断比率'!B77)</f>
        <v xml:space="preserve">
鹿行広域事務組合（審査会事業特別会計）</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307</v>
      </c>
      <c r="E46" s="1" t="s">
        <v>308</v>
      </c>
    </row>
    <row r="47" spans="1:113" x14ac:dyDescent="0.15">
      <c r="E47" s="1" t="s">
        <v>311</v>
      </c>
    </row>
    <row r="48" spans="1:113" x14ac:dyDescent="0.15">
      <c r="E48" s="1" t="s">
        <v>313</v>
      </c>
    </row>
    <row r="49" spans="5:5" x14ac:dyDescent="0.15">
      <c r="E49" s="1" t="s">
        <v>314</v>
      </c>
    </row>
    <row r="50" spans="5:5" x14ac:dyDescent="0.15">
      <c r="E50" s="1" t="s">
        <v>213</v>
      </c>
    </row>
    <row r="51" spans="5:5" x14ac:dyDescent="0.15">
      <c r="E51" s="1" t="s">
        <v>317</v>
      </c>
    </row>
    <row r="52" spans="5:5" x14ac:dyDescent="0.15">
      <c r="E52" s="1" t="s">
        <v>319</v>
      </c>
    </row>
    <row r="53" spans="5:5" x14ac:dyDescent="0.15"/>
    <row r="54" spans="5:5" x14ac:dyDescent="0.15"/>
    <row r="55" spans="5:5" x14ac:dyDescent="0.15"/>
    <row r="56" spans="5:5" x14ac:dyDescent="0.15"/>
  </sheetData>
  <sheetProtection algorithmName="SHA-512" hashValue="1FOBUArCSybUK/wwvdRr/77gdREd+Re/ZphNpC5fFCNXbec/ib/UjapvDyqlHH+56ZmDHobTMOLQeBhoe0tXEQ==" saltValue="lLquj4/NdboPTxlwdMXi4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r:id="rId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116</v>
      </c>
      <c r="DI1" s="582"/>
      <c r="DJ1" s="582"/>
      <c r="DK1" s="582"/>
      <c r="DL1" s="582"/>
      <c r="DM1" s="582"/>
      <c r="DN1" s="583"/>
      <c r="DO1" s="1"/>
      <c r="DP1" s="581" t="s">
        <v>252</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321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119</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156</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207</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9</v>
      </c>
      <c r="C4" s="372"/>
      <c r="D4" s="372"/>
      <c r="E4" s="372"/>
      <c r="F4" s="372"/>
      <c r="G4" s="372"/>
      <c r="H4" s="372"/>
      <c r="I4" s="372"/>
      <c r="J4" s="372"/>
      <c r="K4" s="372"/>
      <c r="L4" s="372"/>
      <c r="M4" s="372"/>
      <c r="N4" s="372"/>
      <c r="O4" s="372"/>
      <c r="P4" s="372"/>
      <c r="Q4" s="414"/>
      <c r="R4" s="371" t="s">
        <v>322</v>
      </c>
      <c r="S4" s="372"/>
      <c r="T4" s="372"/>
      <c r="U4" s="372"/>
      <c r="V4" s="372"/>
      <c r="W4" s="372"/>
      <c r="X4" s="372"/>
      <c r="Y4" s="414"/>
      <c r="Z4" s="371" t="s">
        <v>325</v>
      </c>
      <c r="AA4" s="372"/>
      <c r="AB4" s="372"/>
      <c r="AC4" s="414"/>
      <c r="AD4" s="371" t="s">
        <v>273</v>
      </c>
      <c r="AE4" s="372"/>
      <c r="AF4" s="372"/>
      <c r="AG4" s="372"/>
      <c r="AH4" s="372"/>
      <c r="AI4" s="372"/>
      <c r="AJ4" s="372"/>
      <c r="AK4" s="414"/>
      <c r="AL4" s="371" t="s">
        <v>325</v>
      </c>
      <c r="AM4" s="372"/>
      <c r="AN4" s="372"/>
      <c r="AO4" s="414"/>
      <c r="AP4" s="584" t="s">
        <v>328</v>
      </c>
      <c r="AQ4" s="584"/>
      <c r="AR4" s="584"/>
      <c r="AS4" s="584"/>
      <c r="AT4" s="584"/>
      <c r="AU4" s="584"/>
      <c r="AV4" s="584"/>
      <c r="AW4" s="584"/>
      <c r="AX4" s="584"/>
      <c r="AY4" s="584"/>
      <c r="AZ4" s="584"/>
      <c r="BA4" s="584"/>
      <c r="BB4" s="584"/>
      <c r="BC4" s="584"/>
      <c r="BD4" s="584"/>
      <c r="BE4" s="584"/>
      <c r="BF4" s="584"/>
      <c r="BG4" s="584" t="s">
        <v>310</v>
      </c>
      <c r="BH4" s="584"/>
      <c r="BI4" s="584"/>
      <c r="BJ4" s="584"/>
      <c r="BK4" s="584"/>
      <c r="BL4" s="584"/>
      <c r="BM4" s="584"/>
      <c r="BN4" s="584"/>
      <c r="BO4" s="584" t="s">
        <v>325</v>
      </c>
      <c r="BP4" s="584"/>
      <c r="BQ4" s="584"/>
      <c r="BR4" s="584"/>
      <c r="BS4" s="584" t="s">
        <v>329</v>
      </c>
      <c r="BT4" s="584"/>
      <c r="BU4" s="584"/>
      <c r="BV4" s="584"/>
      <c r="BW4" s="584"/>
      <c r="BX4" s="584"/>
      <c r="BY4" s="584"/>
      <c r="BZ4" s="584"/>
      <c r="CA4" s="584"/>
      <c r="CB4" s="584"/>
      <c r="CD4" s="371" t="s">
        <v>330</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324</v>
      </c>
      <c r="C5" s="586"/>
      <c r="D5" s="586"/>
      <c r="E5" s="586"/>
      <c r="F5" s="586"/>
      <c r="G5" s="586"/>
      <c r="H5" s="586"/>
      <c r="I5" s="586"/>
      <c r="J5" s="586"/>
      <c r="K5" s="586"/>
      <c r="L5" s="586"/>
      <c r="M5" s="586"/>
      <c r="N5" s="586"/>
      <c r="O5" s="586"/>
      <c r="P5" s="586"/>
      <c r="Q5" s="587"/>
      <c r="R5" s="588">
        <v>22094639</v>
      </c>
      <c r="S5" s="589"/>
      <c r="T5" s="589"/>
      <c r="U5" s="589"/>
      <c r="V5" s="589"/>
      <c r="W5" s="589"/>
      <c r="X5" s="589"/>
      <c r="Y5" s="590"/>
      <c r="Z5" s="591">
        <v>46.1</v>
      </c>
      <c r="AA5" s="591"/>
      <c r="AB5" s="591"/>
      <c r="AC5" s="591"/>
      <c r="AD5" s="592">
        <v>22094639</v>
      </c>
      <c r="AE5" s="592"/>
      <c r="AF5" s="592"/>
      <c r="AG5" s="592"/>
      <c r="AH5" s="592"/>
      <c r="AI5" s="592"/>
      <c r="AJ5" s="592"/>
      <c r="AK5" s="592"/>
      <c r="AL5" s="593">
        <v>86.3</v>
      </c>
      <c r="AM5" s="594"/>
      <c r="AN5" s="594"/>
      <c r="AO5" s="595"/>
      <c r="AP5" s="585" t="s">
        <v>331</v>
      </c>
      <c r="AQ5" s="586"/>
      <c r="AR5" s="586"/>
      <c r="AS5" s="586"/>
      <c r="AT5" s="586"/>
      <c r="AU5" s="586"/>
      <c r="AV5" s="586"/>
      <c r="AW5" s="586"/>
      <c r="AX5" s="586"/>
      <c r="AY5" s="586"/>
      <c r="AZ5" s="586"/>
      <c r="BA5" s="586"/>
      <c r="BB5" s="586"/>
      <c r="BC5" s="586"/>
      <c r="BD5" s="586"/>
      <c r="BE5" s="586"/>
      <c r="BF5" s="587"/>
      <c r="BG5" s="596">
        <v>22068875</v>
      </c>
      <c r="BH5" s="377"/>
      <c r="BI5" s="377"/>
      <c r="BJ5" s="377"/>
      <c r="BK5" s="377"/>
      <c r="BL5" s="377"/>
      <c r="BM5" s="377"/>
      <c r="BN5" s="597"/>
      <c r="BO5" s="598">
        <v>99.9</v>
      </c>
      <c r="BP5" s="598"/>
      <c r="BQ5" s="598"/>
      <c r="BR5" s="598"/>
      <c r="BS5" s="599" t="s">
        <v>216</v>
      </c>
      <c r="BT5" s="599"/>
      <c r="BU5" s="599"/>
      <c r="BV5" s="599"/>
      <c r="BW5" s="599"/>
      <c r="BX5" s="599"/>
      <c r="BY5" s="599"/>
      <c r="BZ5" s="599"/>
      <c r="CA5" s="599"/>
      <c r="CB5" s="600"/>
      <c r="CD5" s="371" t="s">
        <v>328</v>
      </c>
      <c r="CE5" s="372"/>
      <c r="CF5" s="372"/>
      <c r="CG5" s="372"/>
      <c r="CH5" s="372"/>
      <c r="CI5" s="372"/>
      <c r="CJ5" s="372"/>
      <c r="CK5" s="372"/>
      <c r="CL5" s="372"/>
      <c r="CM5" s="372"/>
      <c r="CN5" s="372"/>
      <c r="CO5" s="372"/>
      <c r="CP5" s="372"/>
      <c r="CQ5" s="414"/>
      <c r="CR5" s="371" t="s">
        <v>334</v>
      </c>
      <c r="CS5" s="372"/>
      <c r="CT5" s="372"/>
      <c r="CU5" s="372"/>
      <c r="CV5" s="372"/>
      <c r="CW5" s="372"/>
      <c r="CX5" s="372"/>
      <c r="CY5" s="414"/>
      <c r="CZ5" s="371" t="s">
        <v>325</v>
      </c>
      <c r="DA5" s="372"/>
      <c r="DB5" s="372"/>
      <c r="DC5" s="414"/>
      <c r="DD5" s="371" t="s">
        <v>335</v>
      </c>
      <c r="DE5" s="372"/>
      <c r="DF5" s="372"/>
      <c r="DG5" s="372"/>
      <c r="DH5" s="372"/>
      <c r="DI5" s="372"/>
      <c r="DJ5" s="372"/>
      <c r="DK5" s="372"/>
      <c r="DL5" s="372"/>
      <c r="DM5" s="372"/>
      <c r="DN5" s="372"/>
      <c r="DO5" s="372"/>
      <c r="DP5" s="414"/>
      <c r="DQ5" s="371" t="s">
        <v>337</v>
      </c>
      <c r="DR5" s="372"/>
      <c r="DS5" s="372"/>
      <c r="DT5" s="372"/>
      <c r="DU5" s="372"/>
      <c r="DV5" s="372"/>
      <c r="DW5" s="372"/>
      <c r="DX5" s="372"/>
      <c r="DY5" s="372"/>
      <c r="DZ5" s="372"/>
      <c r="EA5" s="372"/>
      <c r="EB5" s="372"/>
      <c r="EC5" s="414"/>
    </row>
    <row r="6" spans="2:143" ht="11.25" customHeight="1" x14ac:dyDescent="0.15">
      <c r="B6" s="601" t="s">
        <v>338</v>
      </c>
      <c r="C6" s="602"/>
      <c r="D6" s="602"/>
      <c r="E6" s="602"/>
      <c r="F6" s="602"/>
      <c r="G6" s="602"/>
      <c r="H6" s="602"/>
      <c r="I6" s="602"/>
      <c r="J6" s="602"/>
      <c r="K6" s="602"/>
      <c r="L6" s="602"/>
      <c r="M6" s="602"/>
      <c r="N6" s="602"/>
      <c r="O6" s="602"/>
      <c r="P6" s="602"/>
      <c r="Q6" s="603"/>
      <c r="R6" s="596">
        <v>891358</v>
      </c>
      <c r="S6" s="377"/>
      <c r="T6" s="377"/>
      <c r="U6" s="377"/>
      <c r="V6" s="377"/>
      <c r="W6" s="377"/>
      <c r="X6" s="377"/>
      <c r="Y6" s="597"/>
      <c r="Z6" s="598">
        <v>1.9</v>
      </c>
      <c r="AA6" s="598"/>
      <c r="AB6" s="598"/>
      <c r="AC6" s="598"/>
      <c r="AD6" s="599">
        <v>891358</v>
      </c>
      <c r="AE6" s="599"/>
      <c r="AF6" s="599"/>
      <c r="AG6" s="599"/>
      <c r="AH6" s="599"/>
      <c r="AI6" s="599"/>
      <c r="AJ6" s="599"/>
      <c r="AK6" s="599"/>
      <c r="AL6" s="604">
        <v>3.5</v>
      </c>
      <c r="AM6" s="383"/>
      <c r="AN6" s="383"/>
      <c r="AO6" s="605"/>
      <c r="AP6" s="601" t="s">
        <v>110</v>
      </c>
      <c r="AQ6" s="602"/>
      <c r="AR6" s="602"/>
      <c r="AS6" s="602"/>
      <c r="AT6" s="602"/>
      <c r="AU6" s="602"/>
      <c r="AV6" s="602"/>
      <c r="AW6" s="602"/>
      <c r="AX6" s="602"/>
      <c r="AY6" s="602"/>
      <c r="AZ6" s="602"/>
      <c r="BA6" s="602"/>
      <c r="BB6" s="602"/>
      <c r="BC6" s="602"/>
      <c r="BD6" s="602"/>
      <c r="BE6" s="602"/>
      <c r="BF6" s="603"/>
      <c r="BG6" s="596">
        <v>22068875</v>
      </c>
      <c r="BH6" s="377"/>
      <c r="BI6" s="377"/>
      <c r="BJ6" s="377"/>
      <c r="BK6" s="377"/>
      <c r="BL6" s="377"/>
      <c r="BM6" s="377"/>
      <c r="BN6" s="597"/>
      <c r="BO6" s="598">
        <v>99.9</v>
      </c>
      <c r="BP6" s="598"/>
      <c r="BQ6" s="598"/>
      <c r="BR6" s="598"/>
      <c r="BS6" s="599" t="s">
        <v>216</v>
      </c>
      <c r="BT6" s="599"/>
      <c r="BU6" s="599"/>
      <c r="BV6" s="599"/>
      <c r="BW6" s="599"/>
      <c r="BX6" s="599"/>
      <c r="BY6" s="599"/>
      <c r="BZ6" s="599"/>
      <c r="CA6" s="599"/>
      <c r="CB6" s="600"/>
      <c r="CD6" s="585" t="s">
        <v>339</v>
      </c>
      <c r="CE6" s="586"/>
      <c r="CF6" s="586"/>
      <c r="CG6" s="586"/>
      <c r="CH6" s="586"/>
      <c r="CI6" s="586"/>
      <c r="CJ6" s="586"/>
      <c r="CK6" s="586"/>
      <c r="CL6" s="586"/>
      <c r="CM6" s="586"/>
      <c r="CN6" s="586"/>
      <c r="CO6" s="586"/>
      <c r="CP6" s="586"/>
      <c r="CQ6" s="587"/>
      <c r="CR6" s="596">
        <v>233009</v>
      </c>
      <c r="CS6" s="377"/>
      <c r="CT6" s="377"/>
      <c r="CU6" s="377"/>
      <c r="CV6" s="377"/>
      <c r="CW6" s="377"/>
      <c r="CX6" s="377"/>
      <c r="CY6" s="597"/>
      <c r="CZ6" s="593">
        <v>0.5</v>
      </c>
      <c r="DA6" s="594"/>
      <c r="DB6" s="594"/>
      <c r="DC6" s="606"/>
      <c r="DD6" s="607" t="s">
        <v>216</v>
      </c>
      <c r="DE6" s="377"/>
      <c r="DF6" s="377"/>
      <c r="DG6" s="377"/>
      <c r="DH6" s="377"/>
      <c r="DI6" s="377"/>
      <c r="DJ6" s="377"/>
      <c r="DK6" s="377"/>
      <c r="DL6" s="377"/>
      <c r="DM6" s="377"/>
      <c r="DN6" s="377"/>
      <c r="DO6" s="377"/>
      <c r="DP6" s="597"/>
      <c r="DQ6" s="607">
        <v>233004</v>
      </c>
      <c r="DR6" s="377"/>
      <c r="DS6" s="377"/>
      <c r="DT6" s="377"/>
      <c r="DU6" s="377"/>
      <c r="DV6" s="377"/>
      <c r="DW6" s="377"/>
      <c r="DX6" s="377"/>
      <c r="DY6" s="377"/>
      <c r="DZ6" s="377"/>
      <c r="EA6" s="377"/>
      <c r="EB6" s="377"/>
      <c r="EC6" s="608"/>
    </row>
    <row r="7" spans="2:143" ht="11.25" customHeight="1" x14ac:dyDescent="0.15">
      <c r="B7" s="601" t="s">
        <v>51</v>
      </c>
      <c r="C7" s="602"/>
      <c r="D7" s="602"/>
      <c r="E7" s="602"/>
      <c r="F7" s="602"/>
      <c r="G7" s="602"/>
      <c r="H7" s="602"/>
      <c r="I7" s="602"/>
      <c r="J7" s="602"/>
      <c r="K7" s="602"/>
      <c r="L7" s="602"/>
      <c r="M7" s="602"/>
      <c r="N7" s="602"/>
      <c r="O7" s="602"/>
      <c r="P7" s="602"/>
      <c r="Q7" s="603"/>
      <c r="R7" s="596">
        <v>10187</v>
      </c>
      <c r="S7" s="377"/>
      <c r="T7" s="377"/>
      <c r="U7" s="377"/>
      <c r="V7" s="377"/>
      <c r="W7" s="377"/>
      <c r="X7" s="377"/>
      <c r="Y7" s="597"/>
      <c r="Z7" s="598">
        <v>0</v>
      </c>
      <c r="AA7" s="598"/>
      <c r="AB7" s="598"/>
      <c r="AC7" s="598"/>
      <c r="AD7" s="599">
        <v>10187</v>
      </c>
      <c r="AE7" s="599"/>
      <c r="AF7" s="599"/>
      <c r="AG7" s="599"/>
      <c r="AH7" s="599"/>
      <c r="AI7" s="599"/>
      <c r="AJ7" s="599"/>
      <c r="AK7" s="599"/>
      <c r="AL7" s="604">
        <v>0</v>
      </c>
      <c r="AM7" s="383"/>
      <c r="AN7" s="383"/>
      <c r="AO7" s="605"/>
      <c r="AP7" s="601" t="s">
        <v>340</v>
      </c>
      <c r="AQ7" s="602"/>
      <c r="AR7" s="602"/>
      <c r="AS7" s="602"/>
      <c r="AT7" s="602"/>
      <c r="AU7" s="602"/>
      <c r="AV7" s="602"/>
      <c r="AW7" s="602"/>
      <c r="AX7" s="602"/>
      <c r="AY7" s="602"/>
      <c r="AZ7" s="602"/>
      <c r="BA7" s="602"/>
      <c r="BB7" s="602"/>
      <c r="BC7" s="602"/>
      <c r="BD7" s="602"/>
      <c r="BE7" s="602"/>
      <c r="BF7" s="603"/>
      <c r="BG7" s="596">
        <v>7994973</v>
      </c>
      <c r="BH7" s="377"/>
      <c r="BI7" s="377"/>
      <c r="BJ7" s="377"/>
      <c r="BK7" s="377"/>
      <c r="BL7" s="377"/>
      <c r="BM7" s="377"/>
      <c r="BN7" s="597"/>
      <c r="BO7" s="598">
        <v>36.200000000000003</v>
      </c>
      <c r="BP7" s="598"/>
      <c r="BQ7" s="598"/>
      <c r="BR7" s="598"/>
      <c r="BS7" s="599" t="s">
        <v>216</v>
      </c>
      <c r="BT7" s="599"/>
      <c r="BU7" s="599"/>
      <c r="BV7" s="599"/>
      <c r="BW7" s="599"/>
      <c r="BX7" s="599"/>
      <c r="BY7" s="599"/>
      <c r="BZ7" s="599"/>
      <c r="CA7" s="599"/>
      <c r="CB7" s="600"/>
      <c r="CD7" s="601" t="s">
        <v>343</v>
      </c>
      <c r="CE7" s="602"/>
      <c r="CF7" s="602"/>
      <c r="CG7" s="602"/>
      <c r="CH7" s="602"/>
      <c r="CI7" s="602"/>
      <c r="CJ7" s="602"/>
      <c r="CK7" s="602"/>
      <c r="CL7" s="602"/>
      <c r="CM7" s="602"/>
      <c r="CN7" s="602"/>
      <c r="CO7" s="602"/>
      <c r="CP7" s="602"/>
      <c r="CQ7" s="603"/>
      <c r="CR7" s="596">
        <v>6507531</v>
      </c>
      <c r="CS7" s="377"/>
      <c r="CT7" s="377"/>
      <c r="CU7" s="377"/>
      <c r="CV7" s="377"/>
      <c r="CW7" s="377"/>
      <c r="CX7" s="377"/>
      <c r="CY7" s="597"/>
      <c r="CZ7" s="598">
        <v>14.7</v>
      </c>
      <c r="DA7" s="598"/>
      <c r="DB7" s="598"/>
      <c r="DC7" s="598"/>
      <c r="DD7" s="607">
        <v>1173245</v>
      </c>
      <c r="DE7" s="377"/>
      <c r="DF7" s="377"/>
      <c r="DG7" s="377"/>
      <c r="DH7" s="377"/>
      <c r="DI7" s="377"/>
      <c r="DJ7" s="377"/>
      <c r="DK7" s="377"/>
      <c r="DL7" s="377"/>
      <c r="DM7" s="377"/>
      <c r="DN7" s="377"/>
      <c r="DO7" s="377"/>
      <c r="DP7" s="597"/>
      <c r="DQ7" s="607">
        <v>5054966</v>
      </c>
      <c r="DR7" s="377"/>
      <c r="DS7" s="377"/>
      <c r="DT7" s="377"/>
      <c r="DU7" s="377"/>
      <c r="DV7" s="377"/>
      <c r="DW7" s="377"/>
      <c r="DX7" s="377"/>
      <c r="DY7" s="377"/>
      <c r="DZ7" s="377"/>
      <c r="EA7" s="377"/>
      <c r="EB7" s="377"/>
      <c r="EC7" s="608"/>
    </row>
    <row r="8" spans="2:143" ht="11.25" customHeight="1" x14ac:dyDescent="0.15">
      <c r="B8" s="601" t="s">
        <v>344</v>
      </c>
      <c r="C8" s="602"/>
      <c r="D8" s="602"/>
      <c r="E8" s="602"/>
      <c r="F8" s="602"/>
      <c r="G8" s="602"/>
      <c r="H8" s="602"/>
      <c r="I8" s="602"/>
      <c r="J8" s="602"/>
      <c r="K8" s="602"/>
      <c r="L8" s="602"/>
      <c r="M8" s="602"/>
      <c r="N8" s="602"/>
      <c r="O8" s="602"/>
      <c r="P8" s="602"/>
      <c r="Q8" s="603"/>
      <c r="R8" s="596">
        <v>56770</v>
      </c>
      <c r="S8" s="377"/>
      <c r="T8" s="377"/>
      <c r="U8" s="377"/>
      <c r="V8" s="377"/>
      <c r="W8" s="377"/>
      <c r="X8" s="377"/>
      <c r="Y8" s="597"/>
      <c r="Z8" s="598">
        <v>0.1</v>
      </c>
      <c r="AA8" s="598"/>
      <c r="AB8" s="598"/>
      <c r="AC8" s="598"/>
      <c r="AD8" s="599">
        <v>56770</v>
      </c>
      <c r="AE8" s="599"/>
      <c r="AF8" s="599"/>
      <c r="AG8" s="599"/>
      <c r="AH8" s="599"/>
      <c r="AI8" s="599"/>
      <c r="AJ8" s="599"/>
      <c r="AK8" s="599"/>
      <c r="AL8" s="604">
        <v>0.2</v>
      </c>
      <c r="AM8" s="383"/>
      <c r="AN8" s="383"/>
      <c r="AO8" s="605"/>
      <c r="AP8" s="601" t="s">
        <v>128</v>
      </c>
      <c r="AQ8" s="602"/>
      <c r="AR8" s="602"/>
      <c r="AS8" s="602"/>
      <c r="AT8" s="602"/>
      <c r="AU8" s="602"/>
      <c r="AV8" s="602"/>
      <c r="AW8" s="602"/>
      <c r="AX8" s="602"/>
      <c r="AY8" s="602"/>
      <c r="AZ8" s="602"/>
      <c r="BA8" s="602"/>
      <c r="BB8" s="602"/>
      <c r="BC8" s="602"/>
      <c r="BD8" s="602"/>
      <c r="BE8" s="602"/>
      <c r="BF8" s="603"/>
      <c r="BG8" s="596">
        <v>172162</v>
      </c>
      <c r="BH8" s="377"/>
      <c r="BI8" s="377"/>
      <c r="BJ8" s="377"/>
      <c r="BK8" s="377"/>
      <c r="BL8" s="377"/>
      <c r="BM8" s="377"/>
      <c r="BN8" s="597"/>
      <c r="BO8" s="598">
        <v>0.8</v>
      </c>
      <c r="BP8" s="598"/>
      <c r="BQ8" s="598"/>
      <c r="BR8" s="598"/>
      <c r="BS8" s="607" t="s">
        <v>216</v>
      </c>
      <c r="BT8" s="377"/>
      <c r="BU8" s="377"/>
      <c r="BV8" s="377"/>
      <c r="BW8" s="377"/>
      <c r="BX8" s="377"/>
      <c r="BY8" s="377"/>
      <c r="BZ8" s="377"/>
      <c r="CA8" s="377"/>
      <c r="CB8" s="608"/>
      <c r="CD8" s="601" t="s">
        <v>347</v>
      </c>
      <c r="CE8" s="602"/>
      <c r="CF8" s="602"/>
      <c r="CG8" s="602"/>
      <c r="CH8" s="602"/>
      <c r="CI8" s="602"/>
      <c r="CJ8" s="602"/>
      <c r="CK8" s="602"/>
      <c r="CL8" s="602"/>
      <c r="CM8" s="602"/>
      <c r="CN8" s="602"/>
      <c r="CO8" s="602"/>
      <c r="CP8" s="602"/>
      <c r="CQ8" s="603"/>
      <c r="CR8" s="596">
        <v>15461190</v>
      </c>
      <c r="CS8" s="377"/>
      <c r="CT8" s="377"/>
      <c r="CU8" s="377"/>
      <c r="CV8" s="377"/>
      <c r="CW8" s="377"/>
      <c r="CX8" s="377"/>
      <c r="CY8" s="597"/>
      <c r="CZ8" s="598">
        <v>34.9</v>
      </c>
      <c r="DA8" s="598"/>
      <c r="DB8" s="598"/>
      <c r="DC8" s="598"/>
      <c r="DD8" s="607">
        <v>760861</v>
      </c>
      <c r="DE8" s="377"/>
      <c r="DF8" s="377"/>
      <c r="DG8" s="377"/>
      <c r="DH8" s="377"/>
      <c r="DI8" s="377"/>
      <c r="DJ8" s="377"/>
      <c r="DK8" s="377"/>
      <c r="DL8" s="377"/>
      <c r="DM8" s="377"/>
      <c r="DN8" s="377"/>
      <c r="DO8" s="377"/>
      <c r="DP8" s="597"/>
      <c r="DQ8" s="607">
        <v>7370819</v>
      </c>
      <c r="DR8" s="377"/>
      <c r="DS8" s="377"/>
      <c r="DT8" s="377"/>
      <c r="DU8" s="377"/>
      <c r="DV8" s="377"/>
      <c r="DW8" s="377"/>
      <c r="DX8" s="377"/>
      <c r="DY8" s="377"/>
      <c r="DZ8" s="377"/>
      <c r="EA8" s="377"/>
      <c r="EB8" s="377"/>
      <c r="EC8" s="608"/>
    </row>
    <row r="9" spans="2:143" ht="11.25" customHeight="1" x14ac:dyDescent="0.15">
      <c r="B9" s="601" t="s">
        <v>346</v>
      </c>
      <c r="C9" s="602"/>
      <c r="D9" s="602"/>
      <c r="E9" s="602"/>
      <c r="F9" s="602"/>
      <c r="G9" s="602"/>
      <c r="H9" s="602"/>
      <c r="I9" s="602"/>
      <c r="J9" s="602"/>
      <c r="K9" s="602"/>
      <c r="L9" s="602"/>
      <c r="M9" s="602"/>
      <c r="N9" s="602"/>
      <c r="O9" s="602"/>
      <c r="P9" s="602"/>
      <c r="Q9" s="603"/>
      <c r="R9" s="596">
        <v>34548</v>
      </c>
      <c r="S9" s="377"/>
      <c r="T9" s="377"/>
      <c r="U9" s="377"/>
      <c r="V9" s="377"/>
      <c r="W9" s="377"/>
      <c r="X9" s="377"/>
      <c r="Y9" s="597"/>
      <c r="Z9" s="598">
        <v>0.1</v>
      </c>
      <c r="AA9" s="598"/>
      <c r="AB9" s="598"/>
      <c r="AC9" s="598"/>
      <c r="AD9" s="599">
        <v>34548</v>
      </c>
      <c r="AE9" s="599"/>
      <c r="AF9" s="599"/>
      <c r="AG9" s="599"/>
      <c r="AH9" s="599"/>
      <c r="AI9" s="599"/>
      <c r="AJ9" s="599"/>
      <c r="AK9" s="599"/>
      <c r="AL9" s="604">
        <v>0.1</v>
      </c>
      <c r="AM9" s="383"/>
      <c r="AN9" s="383"/>
      <c r="AO9" s="605"/>
      <c r="AP9" s="601" t="s">
        <v>348</v>
      </c>
      <c r="AQ9" s="602"/>
      <c r="AR9" s="602"/>
      <c r="AS9" s="602"/>
      <c r="AT9" s="602"/>
      <c r="AU9" s="602"/>
      <c r="AV9" s="602"/>
      <c r="AW9" s="602"/>
      <c r="AX9" s="602"/>
      <c r="AY9" s="602"/>
      <c r="AZ9" s="602"/>
      <c r="BA9" s="602"/>
      <c r="BB9" s="602"/>
      <c r="BC9" s="602"/>
      <c r="BD9" s="602"/>
      <c r="BE9" s="602"/>
      <c r="BF9" s="603"/>
      <c r="BG9" s="596">
        <v>5635779</v>
      </c>
      <c r="BH9" s="377"/>
      <c r="BI9" s="377"/>
      <c r="BJ9" s="377"/>
      <c r="BK9" s="377"/>
      <c r="BL9" s="377"/>
      <c r="BM9" s="377"/>
      <c r="BN9" s="597"/>
      <c r="BO9" s="598">
        <v>25.5</v>
      </c>
      <c r="BP9" s="598"/>
      <c r="BQ9" s="598"/>
      <c r="BR9" s="598"/>
      <c r="BS9" s="607" t="s">
        <v>216</v>
      </c>
      <c r="BT9" s="377"/>
      <c r="BU9" s="377"/>
      <c r="BV9" s="377"/>
      <c r="BW9" s="377"/>
      <c r="BX9" s="377"/>
      <c r="BY9" s="377"/>
      <c r="BZ9" s="377"/>
      <c r="CA9" s="377"/>
      <c r="CB9" s="608"/>
      <c r="CD9" s="601" t="s">
        <v>351</v>
      </c>
      <c r="CE9" s="602"/>
      <c r="CF9" s="602"/>
      <c r="CG9" s="602"/>
      <c r="CH9" s="602"/>
      <c r="CI9" s="602"/>
      <c r="CJ9" s="602"/>
      <c r="CK9" s="602"/>
      <c r="CL9" s="602"/>
      <c r="CM9" s="602"/>
      <c r="CN9" s="602"/>
      <c r="CO9" s="602"/>
      <c r="CP9" s="602"/>
      <c r="CQ9" s="603"/>
      <c r="CR9" s="596">
        <v>4297068</v>
      </c>
      <c r="CS9" s="377"/>
      <c r="CT9" s="377"/>
      <c r="CU9" s="377"/>
      <c r="CV9" s="377"/>
      <c r="CW9" s="377"/>
      <c r="CX9" s="377"/>
      <c r="CY9" s="597"/>
      <c r="CZ9" s="598">
        <v>9.6999999999999993</v>
      </c>
      <c r="DA9" s="598"/>
      <c r="DB9" s="598"/>
      <c r="DC9" s="598"/>
      <c r="DD9" s="607">
        <v>275681</v>
      </c>
      <c r="DE9" s="377"/>
      <c r="DF9" s="377"/>
      <c r="DG9" s="377"/>
      <c r="DH9" s="377"/>
      <c r="DI9" s="377"/>
      <c r="DJ9" s="377"/>
      <c r="DK9" s="377"/>
      <c r="DL9" s="377"/>
      <c r="DM9" s="377"/>
      <c r="DN9" s="377"/>
      <c r="DO9" s="377"/>
      <c r="DP9" s="597"/>
      <c r="DQ9" s="607">
        <v>3863340</v>
      </c>
      <c r="DR9" s="377"/>
      <c r="DS9" s="377"/>
      <c r="DT9" s="377"/>
      <c r="DU9" s="377"/>
      <c r="DV9" s="377"/>
      <c r="DW9" s="377"/>
      <c r="DX9" s="377"/>
      <c r="DY9" s="377"/>
      <c r="DZ9" s="377"/>
      <c r="EA9" s="377"/>
      <c r="EB9" s="377"/>
      <c r="EC9" s="608"/>
    </row>
    <row r="10" spans="2:143" ht="11.25" customHeight="1" x14ac:dyDescent="0.15">
      <c r="B10" s="601" t="s">
        <v>134</v>
      </c>
      <c r="C10" s="602"/>
      <c r="D10" s="602"/>
      <c r="E10" s="602"/>
      <c r="F10" s="602"/>
      <c r="G10" s="602"/>
      <c r="H10" s="602"/>
      <c r="I10" s="602"/>
      <c r="J10" s="602"/>
      <c r="K10" s="602"/>
      <c r="L10" s="602"/>
      <c r="M10" s="602"/>
      <c r="N10" s="602"/>
      <c r="O10" s="602"/>
      <c r="P10" s="602"/>
      <c r="Q10" s="603"/>
      <c r="R10" s="596" t="s">
        <v>216</v>
      </c>
      <c r="S10" s="377"/>
      <c r="T10" s="377"/>
      <c r="U10" s="377"/>
      <c r="V10" s="377"/>
      <c r="W10" s="377"/>
      <c r="X10" s="377"/>
      <c r="Y10" s="597"/>
      <c r="Z10" s="598" t="s">
        <v>216</v>
      </c>
      <c r="AA10" s="598"/>
      <c r="AB10" s="598"/>
      <c r="AC10" s="598"/>
      <c r="AD10" s="599" t="s">
        <v>216</v>
      </c>
      <c r="AE10" s="599"/>
      <c r="AF10" s="599"/>
      <c r="AG10" s="599"/>
      <c r="AH10" s="599"/>
      <c r="AI10" s="599"/>
      <c r="AJ10" s="599"/>
      <c r="AK10" s="599"/>
      <c r="AL10" s="604" t="s">
        <v>216</v>
      </c>
      <c r="AM10" s="383"/>
      <c r="AN10" s="383"/>
      <c r="AO10" s="605"/>
      <c r="AP10" s="601" t="s">
        <v>204</v>
      </c>
      <c r="AQ10" s="602"/>
      <c r="AR10" s="602"/>
      <c r="AS10" s="602"/>
      <c r="AT10" s="602"/>
      <c r="AU10" s="602"/>
      <c r="AV10" s="602"/>
      <c r="AW10" s="602"/>
      <c r="AX10" s="602"/>
      <c r="AY10" s="602"/>
      <c r="AZ10" s="602"/>
      <c r="BA10" s="602"/>
      <c r="BB10" s="602"/>
      <c r="BC10" s="602"/>
      <c r="BD10" s="602"/>
      <c r="BE10" s="602"/>
      <c r="BF10" s="603"/>
      <c r="BG10" s="596">
        <v>437547</v>
      </c>
      <c r="BH10" s="377"/>
      <c r="BI10" s="377"/>
      <c r="BJ10" s="377"/>
      <c r="BK10" s="377"/>
      <c r="BL10" s="377"/>
      <c r="BM10" s="377"/>
      <c r="BN10" s="597"/>
      <c r="BO10" s="598">
        <v>2</v>
      </c>
      <c r="BP10" s="598"/>
      <c r="BQ10" s="598"/>
      <c r="BR10" s="598"/>
      <c r="BS10" s="607" t="s">
        <v>216</v>
      </c>
      <c r="BT10" s="377"/>
      <c r="BU10" s="377"/>
      <c r="BV10" s="377"/>
      <c r="BW10" s="377"/>
      <c r="BX10" s="377"/>
      <c r="BY10" s="377"/>
      <c r="BZ10" s="377"/>
      <c r="CA10" s="377"/>
      <c r="CB10" s="608"/>
      <c r="CD10" s="601" t="s">
        <v>52</v>
      </c>
      <c r="CE10" s="602"/>
      <c r="CF10" s="602"/>
      <c r="CG10" s="602"/>
      <c r="CH10" s="602"/>
      <c r="CI10" s="602"/>
      <c r="CJ10" s="602"/>
      <c r="CK10" s="602"/>
      <c r="CL10" s="602"/>
      <c r="CM10" s="602"/>
      <c r="CN10" s="602"/>
      <c r="CO10" s="602"/>
      <c r="CP10" s="602"/>
      <c r="CQ10" s="603"/>
      <c r="CR10" s="596">
        <v>6061</v>
      </c>
      <c r="CS10" s="377"/>
      <c r="CT10" s="377"/>
      <c r="CU10" s="377"/>
      <c r="CV10" s="377"/>
      <c r="CW10" s="377"/>
      <c r="CX10" s="377"/>
      <c r="CY10" s="597"/>
      <c r="CZ10" s="598">
        <v>0</v>
      </c>
      <c r="DA10" s="598"/>
      <c r="DB10" s="598"/>
      <c r="DC10" s="598"/>
      <c r="DD10" s="607" t="s">
        <v>216</v>
      </c>
      <c r="DE10" s="377"/>
      <c r="DF10" s="377"/>
      <c r="DG10" s="377"/>
      <c r="DH10" s="377"/>
      <c r="DI10" s="377"/>
      <c r="DJ10" s="377"/>
      <c r="DK10" s="377"/>
      <c r="DL10" s="377"/>
      <c r="DM10" s="377"/>
      <c r="DN10" s="377"/>
      <c r="DO10" s="377"/>
      <c r="DP10" s="597"/>
      <c r="DQ10" s="607">
        <v>6061</v>
      </c>
      <c r="DR10" s="377"/>
      <c r="DS10" s="377"/>
      <c r="DT10" s="377"/>
      <c r="DU10" s="377"/>
      <c r="DV10" s="377"/>
      <c r="DW10" s="377"/>
      <c r="DX10" s="377"/>
      <c r="DY10" s="377"/>
      <c r="DZ10" s="377"/>
      <c r="EA10" s="377"/>
      <c r="EB10" s="377"/>
      <c r="EC10" s="608"/>
    </row>
    <row r="11" spans="2:143" ht="11.25" customHeight="1" x14ac:dyDescent="0.15">
      <c r="B11" s="601" t="s">
        <v>108</v>
      </c>
      <c r="C11" s="602"/>
      <c r="D11" s="602"/>
      <c r="E11" s="602"/>
      <c r="F11" s="602"/>
      <c r="G11" s="602"/>
      <c r="H11" s="602"/>
      <c r="I11" s="602"/>
      <c r="J11" s="602"/>
      <c r="K11" s="602"/>
      <c r="L11" s="602"/>
      <c r="M11" s="602"/>
      <c r="N11" s="602"/>
      <c r="O11" s="602"/>
      <c r="P11" s="602"/>
      <c r="Q11" s="603"/>
      <c r="R11" s="596">
        <v>1784728</v>
      </c>
      <c r="S11" s="377"/>
      <c r="T11" s="377"/>
      <c r="U11" s="377"/>
      <c r="V11" s="377"/>
      <c r="W11" s="377"/>
      <c r="X11" s="377"/>
      <c r="Y11" s="597"/>
      <c r="Z11" s="604">
        <v>3.7</v>
      </c>
      <c r="AA11" s="383"/>
      <c r="AB11" s="383"/>
      <c r="AC11" s="609"/>
      <c r="AD11" s="607">
        <v>1784728</v>
      </c>
      <c r="AE11" s="377"/>
      <c r="AF11" s="377"/>
      <c r="AG11" s="377"/>
      <c r="AH11" s="377"/>
      <c r="AI11" s="377"/>
      <c r="AJ11" s="377"/>
      <c r="AK11" s="597"/>
      <c r="AL11" s="604">
        <v>7</v>
      </c>
      <c r="AM11" s="383"/>
      <c r="AN11" s="383"/>
      <c r="AO11" s="605"/>
      <c r="AP11" s="601" t="s">
        <v>353</v>
      </c>
      <c r="AQ11" s="602"/>
      <c r="AR11" s="602"/>
      <c r="AS11" s="602"/>
      <c r="AT11" s="602"/>
      <c r="AU11" s="602"/>
      <c r="AV11" s="602"/>
      <c r="AW11" s="602"/>
      <c r="AX11" s="602"/>
      <c r="AY11" s="602"/>
      <c r="AZ11" s="602"/>
      <c r="BA11" s="602"/>
      <c r="BB11" s="602"/>
      <c r="BC11" s="602"/>
      <c r="BD11" s="602"/>
      <c r="BE11" s="602"/>
      <c r="BF11" s="603"/>
      <c r="BG11" s="596">
        <v>1749485</v>
      </c>
      <c r="BH11" s="377"/>
      <c r="BI11" s="377"/>
      <c r="BJ11" s="377"/>
      <c r="BK11" s="377"/>
      <c r="BL11" s="377"/>
      <c r="BM11" s="377"/>
      <c r="BN11" s="597"/>
      <c r="BO11" s="598">
        <v>7.9</v>
      </c>
      <c r="BP11" s="598"/>
      <c r="BQ11" s="598"/>
      <c r="BR11" s="598"/>
      <c r="BS11" s="607" t="s">
        <v>216</v>
      </c>
      <c r="BT11" s="377"/>
      <c r="BU11" s="377"/>
      <c r="BV11" s="377"/>
      <c r="BW11" s="377"/>
      <c r="BX11" s="377"/>
      <c r="BY11" s="377"/>
      <c r="BZ11" s="377"/>
      <c r="CA11" s="377"/>
      <c r="CB11" s="608"/>
      <c r="CD11" s="601" t="s">
        <v>356</v>
      </c>
      <c r="CE11" s="602"/>
      <c r="CF11" s="602"/>
      <c r="CG11" s="602"/>
      <c r="CH11" s="602"/>
      <c r="CI11" s="602"/>
      <c r="CJ11" s="602"/>
      <c r="CK11" s="602"/>
      <c r="CL11" s="602"/>
      <c r="CM11" s="602"/>
      <c r="CN11" s="602"/>
      <c r="CO11" s="602"/>
      <c r="CP11" s="602"/>
      <c r="CQ11" s="603"/>
      <c r="CR11" s="596">
        <v>786998</v>
      </c>
      <c r="CS11" s="377"/>
      <c r="CT11" s="377"/>
      <c r="CU11" s="377"/>
      <c r="CV11" s="377"/>
      <c r="CW11" s="377"/>
      <c r="CX11" s="377"/>
      <c r="CY11" s="597"/>
      <c r="CZ11" s="598">
        <v>1.8</v>
      </c>
      <c r="DA11" s="598"/>
      <c r="DB11" s="598"/>
      <c r="DC11" s="598"/>
      <c r="DD11" s="607">
        <v>389617</v>
      </c>
      <c r="DE11" s="377"/>
      <c r="DF11" s="377"/>
      <c r="DG11" s="377"/>
      <c r="DH11" s="377"/>
      <c r="DI11" s="377"/>
      <c r="DJ11" s="377"/>
      <c r="DK11" s="377"/>
      <c r="DL11" s="377"/>
      <c r="DM11" s="377"/>
      <c r="DN11" s="377"/>
      <c r="DO11" s="377"/>
      <c r="DP11" s="597"/>
      <c r="DQ11" s="607">
        <v>590330</v>
      </c>
      <c r="DR11" s="377"/>
      <c r="DS11" s="377"/>
      <c r="DT11" s="377"/>
      <c r="DU11" s="377"/>
      <c r="DV11" s="377"/>
      <c r="DW11" s="377"/>
      <c r="DX11" s="377"/>
      <c r="DY11" s="377"/>
      <c r="DZ11" s="377"/>
      <c r="EA11" s="377"/>
      <c r="EB11" s="377"/>
      <c r="EC11" s="608"/>
    </row>
    <row r="12" spans="2:143" ht="11.25" customHeight="1" x14ac:dyDescent="0.15">
      <c r="B12" s="601" t="s">
        <v>151</v>
      </c>
      <c r="C12" s="602"/>
      <c r="D12" s="602"/>
      <c r="E12" s="602"/>
      <c r="F12" s="602"/>
      <c r="G12" s="602"/>
      <c r="H12" s="602"/>
      <c r="I12" s="602"/>
      <c r="J12" s="602"/>
      <c r="K12" s="602"/>
      <c r="L12" s="602"/>
      <c r="M12" s="602"/>
      <c r="N12" s="602"/>
      <c r="O12" s="602"/>
      <c r="P12" s="602"/>
      <c r="Q12" s="603"/>
      <c r="R12" s="596">
        <v>15871</v>
      </c>
      <c r="S12" s="377"/>
      <c r="T12" s="377"/>
      <c r="U12" s="377"/>
      <c r="V12" s="377"/>
      <c r="W12" s="377"/>
      <c r="X12" s="377"/>
      <c r="Y12" s="597"/>
      <c r="Z12" s="598">
        <v>0</v>
      </c>
      <c r="AA12" s="598"/>
      <c r="AB12" s="598"/>
      <c r="AC12" s="598"/>
      <c r="AD12" s="599">
        <v>13894</v>
      </c>
      <c r="AE12" s="599"/>
      <c r="AF12" s="599"/>
      <c r="AG12" s="599"/>
      <c r="AH12" s="599"/>
      <c r="AI12" s="599"/>
      <c r="AJ12" s="599"/>
      <c r="AK12" s="599"/>
      <c r="AL12" s="604">
        <v>0.1</v>
      </c>
      <c r="AM12" s="383"/>
      <c r="AN12" s="383"/>
      <c r="AO12" s="605"/>
      <c r="AP12" s="601" t="s">
        <v>357</v>
      </c>
      <c r="AQ12" s="602"/>
      <c r="AR12" s="602"/>
      <c r="AS12" s="602"/>
      <c r="AT12" s="602"/>
      <c r="AU12" s="602"/>
      <c r="AV12" s="602"/>
      <c r="AW12" s="602"/>
      <c r="AX12" s="602"/>
      <c r="AY12" s="602"/>
      <c r="AZ12" s="602"/>
      <c r="BA12" s="602"/>
      <c r="BB12" s="602"/>
      <c r="BC12" s="602"/>
      <c r="BD12" s="602"/>
      <c r="BE12" s="602"/>
      <c r="BF12" s="603"/>
      <c r="BG12" s="596">
        <v>12736004</v>
      </c>
      <c r="BH12" s="377"/>
      <c r="BI12" s="377"/>
      <c r="BJ12" s="377"/>
      <c r="BK12" s="377"/>
      <c r="BL12" s="377"/>
      <c r="BM12" s="377"/>
      <c r="BN12" s="597"/>
      <c r="BO12" s="598">
        <v>57.6</v>
      </c>
      <c r="BP12" s="598"/>
      <c r="BQ12" s="598"/>
      <c r="BR12" s="598"/>
      <c r="BS12" s="607" t="s">
        <v>216</v>
      </c>
      <c r="BT12" s="377"/>
      <c r="BU12" s="377"/>
      <c r="BV12" s="377"/>
      <c r="BW12" s="377"/>
      <c r="BX12" s="377"/>
      <c r="BY12" s="377"/>
      <c r="BZ12" s="377"/>
      <c r="CA12" s="377"/>
      <c r="CB12" s="608"/>
      <c r="CD12" s="601" t="s">
        <v>94</v>
      </c>
      <c r="CE12" s="602"/>
      <c r="CF12" s="602"/>
      <c r="CG12" s="602"/>
      <c r="CH12" s="602"/>
      <c r="CI12" s="602"/>
      <c r="CJ12" s="602"/>
      <c r="CK12" s="602"/>
      <c r="CL12" s="602"/>
      <c r="CM12" s="602"/>
      <c r="CN12" s="602"/>
      <c r="CO12" s="602"/>
      <c r="CP12" s="602"/>
      <c r="CQ12" s="603"/>
      <c r="CR12" s="596">
        <v>662344</v>
      </c>
      <c r="CS12" s="377"/>
      <c r="CT12" s="377"/>
      <c r="CU12" s="377"/>
      <c r="CV12" s="377"/>
      <c r="CW12" s="377"/>
      <c r="CX12" s="377"/>
      <c r="CY12" s="597"/>
      <c r="CZ12" s="598">
        <v>1.5</v>
      </c>
      <c r="DA12" s="598"/>
      <c r="DB12" s="598"/>
      <c r="DC12" s="598"/>
      <c r="DD12" s="607">
        <v>174722</v>
      </c>
      <c r="DE12" s="377"/>
      <c r="DF12" s="377"/>
      <c r="DG12" s="377"/>
      <c r="DH12" s="377"/>
      <c r="DI12" s="377"/>
      <c r="DJ12" s="377"/>
      <c r="DK12" s="377"/>
      <c r="DL12" s="377"/>
      <c r="DM12" s="377"/>
      <c r="DN12" s="377"/>
      <c r="DO12" s="377"/>
      <c r="DP12" s="597"/>
      <c r="DQ12" s="607">
        <v>528275</v>
      </c>
      <c r="DR12" s="377"/>
      <c r="DS12" s="377"/>
      <c r="DT12" s="377"/>
      <c r="DU12" s="377"/>
      <c r="DV12" s="377"/>
      <c r="DW12" s="377"/>
      <c r="DX12" s="377"/>
      <c r="DY12" s="377"/>
      <c r="DZ12" s="377"/>
      <c r="EA12" s="377"/>
      <c r="EB12" s="377"/>
      <c r="EC12" s="608"/>
    </row>
    <row r="13" spans="2:143" ht="11.25" customHeight="1" x14ac:dyDescent="0.15">
      <c r="B13" s="601" t="s">
        <v>358</v>
      </c>
      <c r="C13" s="602"/>
      <c r="D13" s="602"/>
      <c r="E13" s="602"/>
      <c r="F13" s="602"/>
      <c r="G13" s="602"/>
      <c r="H13" s="602"/>
      <c r="I13" s="602"/>
      <c r="J13" s="602"/>
      <c r="K13" s="602"/>
      <c r="L13" s="602"/>
      <c r="M13" s="602"/>
      <c r="N13" s="602"/>
      <c r="O13" s="602"/>
      <c r="P13" s="602"/>
      <c r="Q13" s="603"/>
      <c r="R13" s="596" t="s">
        <v>216</v>
      </c>
      <c r="S13" s="377"/>
      <c r="T13" s="377"/>
      <c r="U13" s="377"/>
      <c r="V13" s="377"/>
      <c r="W13" s="377"/>
      <c r="X13" s="377"/>
      <c r="Y13" s="597"/>
      <c r="Z13" s="598" t="s">
        <v>216</v>
      </c>
      <c r="AA13" s="598"/>
      <c r="AB13" s="598"/>
      <c r="AC13" s="598"/>
      <c r="AD13" s="599" t="s">
        <v>216</v>
      </c>
      <c r="AE13" s="599"/>
      <c r="AF13" s="599"/>
      <c r="AG13" s="599"/>
      <c r="AH13" s="599"/>
      <c r="AI13" s="599"/>
      <c r="AJ13" s="599"/>
      <c r="AK13" s="599"/>
      <c r="AL13" s="604" t="s">
        <v>216</v>
      </c>
      <c r="AM13" s="383"/>
      <c r="AN13" s="383"/>
      <c r="AO13" s="605"/>
      <c r="AP13" s="601" t="s">
        <v>360</v>
      </c>
      <c r="AQ13" s="602"/>
      <c r="AR13" s="602"/>
      <c r="AS13" s="602"/>
      <c r="AT13" s="602"/>
      <c r="AU13" s="602"/>
      <c r="AV13" s="602"/>
      <c r="AW13" s="602"/>
      <c r="AX13" s="602"/>
      <c r="AY13" s="602"/>
      <c r="AZ13" s="602"/>
      <c r="BA13" s="602"/>
      <c r="BB13" s="602"/>
      <c r="BC13" s="602"/>
      <c r="BD13" s="602"/>
      <c r="BE13" s="602"/>
      <c r="BF13" s="603"/>
      <c r="BG13" s="596">
        <v>12550165</v>
      </c>
      <c r="BH13" s="377"/>
      <c r="BI13" s="377"/>
      <c r="BJ13" s="377"/>
      <c r="BK13" s="377"/>
      <c r="BL13" s="377"/>
      <c r="BM13" s="377"/>
      <c r="BN13" s="597"/>
      <c r="BO13" s="598">
        <v>56.8</v>
      </c>
      <c r="BP13" s="598"/>
      <c r="BQ13" s="598"/>
      <c r="BR13" s="598"/>
      <c r="BS13" s="607" t="s">
        <v>216</v>
      </c>
      <c r="BT13" s="377"/>
      <c r="BU13" s="377"/>
      <c r="BV13" s="377"/>
      <c r="BW13" s="377"/>
      <c r="BX13" s="377"/>
      <c r="BY13" s="377"/>
      <c r="BZ13" s="377"/>
      <c r="CA13" s="377"/>
      <c r="CB13" s="608"/>
      <c r="CD13" s="601" t="s">
        <v>361</v>
      </c>
      <c r="CE13" s="602"/>
      <c r="CF13" s="602"/>
      <c r="CG13" s="602"/>
      <c r="CH13" s="602"/>
      <c r="CI13" s="602"/>
      <c r="CJ13" s="602"/>
      <c r="CK13" s="602"/>
      <c r="CL13" s="602"/>
      <c r="CM13" s="602"/>
      <c r="CN13" s="602"/>
      <c r="CO13" s="602"/>
      <c r="CP13" s="602"/>
      <c r="CQ13" s="603"/>
      <c r="CR13" s="596">
        <v>4805586</v>
      </c>
      <c r="CS13" s="377"/>
      <c r="CT13" s="377"/>
      <c r="CU13" s="377"/>
      <c r="CV13" s="377"/>
      <c r="CW13" s="377"/>
      <c r="CX13" s="377"/>
      <c r="CY13" s="597"/>
      <c r="CZ13" s="598">
        <v>10.8</v>
      </c>
      <c r="DA13" s="598"/>
      <c r="DB13" s="598"/>
      <c r="DC13" s="598"/>
      <c r="DD13" s="607">
        <v>1264308</v>
      </c>
      <c r="DE13" s="377"/>
      <c r="DF13" s="377"/>
      <c r="DG13" s="377"/>
      <c r="DH13" s="377"/>
      <c r="DI13" s="377"/>
      <c r="DJ13" s="377"/>
      <c r="DK13" s="377"/>
      <c r="DL13" s="377"/>
      <c r="DM13" s="377"/>
      <c r="DN13" s="377"/>
      <c r="DO13" s="377"/>
      <c r="DP13" s="597"/>
      <c r="DQ13" s="607">
        <v>3522250</v>
      </c>
      <c r="DR13" s="377"/>
      <c r="DS13" s="377"/>
      <c r="DT13" s="377"/>
      <c r="DU13" s="377"/>
      <c r="DV13" s="377"/>
      <c r="DW13" s="377"/>
      <c r="DX13" s="377"/>
      <c r="DY13" s="377"/>
      <c r="DZ13" s="377"/>
      <c r="EA13" s="377"/>
      <c r="EB13" s="377"/>
      <c r="EC13" s="608"/>
    </row>
    <row r="14" spans="2:143" ht="11.25" customHeight="1" x14ac:dyDescent="0.15">
      <c r="B14" s="601" t="s">
        <v>364</v>
      </c>
      <c r="C14" s="602"/>
      <c r="D14" s="602"/>
      <c r="E14" s="602"/>
      <c r="F14" s="602"/>
      <c r="G14" s="602"/>
      <c r="H14" s="602"/>
      <c r="I14" s="602"/>
      <c r="J14" s="602"/>
      <c r="K14" s="602"/>
      <c r="L14" s="602"/>
      <c r="M14" s="602"/>
      <c r="N14" s="602"/>
      <c r="O14" s="602"/>
      <c r="P14" s="602"/>
      <c r="Q14" s="603"/>
      <c r="R14" s="596">
        <v>57093</v>
      </c>
      <c r="S14" s="377"/>
      <c r="T14" s="377"/>
      <c r="U14" s="377"/>
      <c r="V14" s="377"/>
      <c r="W14" s="377"/>
      <c r="X14" s="377"/>
      <c r="Y14" s="597"/>
      <c r="Z14" s="598">
        <v>0.1</v>
      </c>
      <c r="AA14" s="598"/>
      <c r="AB14" s="598"/>
      <c r="AC14" s="598"/>
      <c r="AD14" s="599">
        <v>57093</v>
      </c>
      <c r="AE14" s="599"/>
      <c r="AF14" s="599"/>
      <c r="AG14" s="599"/>
      <c r="AH14" s="599"/>
      <c r="AI14" s="599"/>
      <c r="AJ14" s="599"/>
      <c r="AK14" s="599"/>
      <c r="AL14" s="604">
        <v>0.2</v>
      </c>
      <c r="AM14" s="383"/>
      <c r="AN14" s="383"/>
      <c r="AO14" s="605"/>
      <c r="AP14" s="601" t="s">
        <v>235</v>
      </c>
      <c r="AQ14" s="602"/>
      <c r="AR14" s="602"/>
      <c r="AS14" s="602"/>
      <c r="AT14" s="602"/>
      <c r="AU14" s="602"/>
      <c r="AV14" s="602"/>
      <c r="AW14" s="602"/>
      <c r="AX14" s="602"/>
      <c r="AY14" s="602"/>
      <c r="AZ14" s="602"/>
      <c r="BA14" s="602"/>
      <c r="BB14" s="602"/>
      <c r="BC14" s="602"/>
      <c r="BD14" s="602"/>
      <c r="BE14" s="602"/>
      <c r="BF14" s="603"/>
      <c r="BG14" s="596">
        <v>276336</v>
      </c>
      <c r="BH14" s="377"/>
      <c r="BI14" s="377"/>
      <c r="BJ14" s="377"/>
      <c r="BK14" s="377"/>
      <c r="BL14" s="377"/>
      <c r="BM14" s="377"/>
      <c r="BN14" s="597"/>
      <c r="BO14" s="598">
        <v>1.3</v>
      </c>
      <c r="BP14" s="598"/>
      <c r="BQ14" s="598"/>
      <c r="BR14" s="598"/>
      <c r="BS14" s="607" t="s">
        <v>216</v>
      </c>
      <c r="BT14" s="377"/>
      <c r="BU14" s="377"/>
      <c r="BV14" s="377"/>
      <c r="BW14" s="377"/>
      <c r="BX14" s="377"/>
      <c r="BY14" s="377"/>
      <c r="BZ14" s="377"/>
      <c r="CA14" s="377"/>
      <c r="CB14" s="608"/>
      <c r="CD14" s="601" t="s">
        <v>365</v>
      </c>
      <c r="CE14" s="602"/>
      <c r="CF14" s="602"/>
      <c r="CG14" s="602"/>
      <c r="CH14" s="602"/>
      <c r="CI14" s="602"/>
      <c r="CJ14" s="602"/>
      <c r="CK14" s="602"/>
      <c r="CL14" s="602"/>
      <c r="CM14" s="602"/>
      <c r="CN14" s="602"/>
      <c r="CO14" s="602"/>
      <c r="CP14" s="602"/>
      <c r="CQ14" s="603"/>
      <c r="CR14" s="596">
        <v>2642053</v>
      </c>
      <c r="CS14" s="377"/>
      <c r="CT14" s="377"/>
      <c r="CU14" s="377"/>
      <c r="CV14" s="377"/>
      <c r="CW14" s="377"/>
      <c r="CX14" s="377"/>
      <c r="CY14" s="597"/>
      <c r="CZ14" s="598">
        <v>6</v>
      </c>
      <c r="DA14" s="598"/>
      <c r="DB14" s="598"/>
      <c r="DC14" s="598"/>
      <c r="DD14" s="607">
        <v>141759</v>
      </c>
      <c r="DE14" s="377"/>
      <c r="DF14" s="377"/>
      <c r="DG14" s="377"/>
      <c r="DH14" s="377"/>
      <c r="DI14" s="377"/>
      <c r="DJ14" s="377"/>
      <c r="DK14" s="377"/>
      <c r="DL14" s="377"/>
      <c r="DM14" s="377"/>
      <c r="DN14" s="377"/>
      <c r="DO14" s="377"/>
      <c r="DP14" s="597"/>
      <c r="DQ14" s="607">
        <v>2610657</v>
      </c>
      <c r="DR14" s="377"/>
      <c r="DS14" s="377"/>
      <c r="DT14" s="377"/>
      <c r="DU14" s="377"/>
      <c r="DV14" s="377"/>
      <c r="DW14" s="377"/>
      <c r="DX14" s="377"/>
      <c r="DY14" s="377"/>
      <c r="DZ14" s="377"/>
      <c r="EA14" s="377"/>
      <c r="EB14" s="377"/>
      <c r="EC14" s="608"/>
    </row>
    <row r="15" spans="2:143" ht="11.25" customHeight="1" x14ac:dyDescent="0.15">
      <c r="B15" s="601" t="s">
        <v>332</v>
      </c>
      <c r="C15" s="602"/>
      <c r="D15" s="602"/>
      <c r="E15" s="602"/>
      <c r="F15" s="602"/>
      <c r="G15" s="602"/>
      <c r="H15" s="602"/>
      <c r="I15" s="602"/>
      <c r="J15" s="602"/>
      <c r="K15" s="602"/>
      <c r="L15" s="602"/>
      <c r="M15" s="602"/>
      <c r="N15" s="602"/>
      <c r="O15" s="602"/>
      <c r="P15" s="602"/>
      <c r="Q15" s="603"/>
      <c r="R15" s="596" t="s">
        <v>216</v>
      </c>
      <c r="S15" s="377"/>
      <c r="T15" s="377"/>
      <c r="U15" s="377"/>
      <c r="V15" s="377"/>
      <c r="W15" s="377"/>
      <c r="X15" s="377"/>
      <c r="Y15" s="597"/>
      <c r="Z15" s="598" t="s">
        <v>216</v>
      </c>
      <c r="AA15" s="598"/>
      <c r="AB15" s="598"/>
      <c r="AC15" s="598"/>
      <c r="AD15" s="599" t="s">
        <v>216</v>
      </c>
      <c r="AE15" s="599"/>
      <c r="AF15" s="599"/>
      <c r="AG15" s="599"/>
      <c r="AH15" s="599"/>
      <c r="AI15" s="599"/>
      <c r="AJ15" s="599"/>
      <c r="AK15" s="599"/>
      <c r="AL15" s="604" t="s">
        <v>216</v>
      </c>
      <c r="AM15" s="383"/>
      <c r="AN15" s="383"/>
      <c r="AO15" s="605"/>
      <c r="AP15" s="601" t="s">
        <v>366</v>
      </c>
      <c r="AQ15" s="602"/>
      <c r="AR15" s="602"/>
      <c r="AS15" s="602"/>
      <c r="AT15" s="602"/>
      <c r="AU15" s="602"/>
      <c r="AV15" s="602"/>
      <c r="AW15" s="602"/>
      <c r="AX15" s="602"/>
      <c r="AY15" s="602"/>
      <c r="AZ15" s="602"/>
      <c r="BA15" s="602"/>
      <c r="BB15" s="602"/>
      <c r="BC15" s="602"/>
      <c r="BD15" s="602"/>
      <c r="BE15" s="602"/>
      <c r="BF15" s="603"/>
      <c r="BG15" s="596">
        <v>1061562</v>
      </c>
      <c r="BH15" s="377"/>
      <c r="BI15" s="377"/>
      <c r="BJ15" s="377"/>
      <c r="BK15" s="377"/>
      <c r="BL15" s="377"/>
      <c r="BM15" s="377"/>
      <c r="BN15" s="597"/>
      <c r="BO15" s="598">
        <v>4.8</v>
      </c>
      <c r="BP15" s="598"/>
      <c r="BQ15" s="598"/>
      <c r="BR15" s="598"/>
      <c r="BS15" s="607" t="s">
        <v>216</v>
      </c>
      <c r="BT15" s="377"/>
      <c r="BU15" s="377"/>
      <c r="BV15" s="377"/>
      <c r="BW15" s="377"/>
      <c r="BX15" s="377"/>
      <c r="BY15" s="377"/>
      <c r="BZ15" s="377"/>
      <c r="CA15" s="377"/>
      <c r="CB15" s="608"/>
      <c r="CD15" s="601" t="s">
        <v>367</v>
      </c>
      <c r="CE15" s="602"/>
      <c r="CF15" s="602"/>
      <c r="CG15" s="602"/>
      <c r="CH15" s="602"/>
      <c r="CI15" s="602"/>
      <c r="CJ15" s="602"/>
      <c r="CK15" s="602"/>
      <c r="CL15" s="602"/>
      <c r="CM15" s="602"/>
      <c r="CN15" s="602"/>
      <c r="CO15" s="602"/>
      <c r="CP15" s="602"/>
      <c r="CQ15" s="603"/>
      <c r="CR15" s="596">
        <v>7157369</v>
      </c>
      <c r="CS15" s="377"/>
      <c r="CT15" s="377"/>
      <c r="CU15" s="377"/>
      <c r="CV15" s="377"/>
      <c r="CW15" s="377"/>
      <c r="CX15" s="377"/>
      <c r="CY15" s="597"/>
      <c r="CZ15" s="598">
        <v>16.100000000000001</v>
      </c>
      <c r="DA15" s="598"/>
      <c r="DB15" s="598"/>
      <c r="DC15" s="598"/>
      <c r="DD15" s="607">
        <v>2329419</v>
      </c>
      <c r="DE15" s="377"/>
      <c r="DF15" s="377"/>
      <c r="DG15" s="377"/>
      <c r="DH15" s="377"/>
      <c r="DI15" s="377"/>
      <c r="DJ15" s="377"/>
      <c r="DK15" s="377"/>
      <c r="DL15" s="377"/>
      <c r="DM15" s="377"/>
      <c r="DN15" s="377"/>
      <c r="DO15" s="377"/>
      <c r="DP15" s="597"/>
      <c r="DQ15" s="607">
        <v>5569011</v>
      </c>
      <c r="DR15" s="377"/>
      <c r="DS15" s="377"/>
      <c r="DT15" s="377"/>
      <c r="DU15" s="377"/>
      <c r="DV15" s="377"/>
      <c r="DW15" s="377"/>
      <c r="DX15" s="377"/>
      <c r="DY15" s="377"/>
      <c r="DZ15" s="377"/>
      <c r="EA15" s="377"/>
      <c r="EB15" s="377"/>
      <c r="EC15" s="608"/>
    </row>
    <row r="16" spans="2:143" ht="11.25" customHeight="1" x14ac:dyDescent="0.15">
      <c r="B16" s="601" t="s">
        <v>368</v>
      </c>
      <c r="C16" s="602"/>
      <c r="D16" s="602"/>
      <c r="E16" s="602"/>
      <c r="F16" s="602"/>
      <c r="G16" s="602"/>
      <c r="H16" s="602"/>
      <c r="I16" s="602"/>
      <c r="J16" s="602"/>
      <c r="K16" s="602"/>
      <c r="L16" s="602"/>
      <c r="M16" s="602"/>
      <c r="N16" s="602"/>
      <c r="O16" s="602"/>
      <c r="P16" s="602"/>
      <c r="Q16" s="603"/>
      <c r="R16" s="596">
        <v>17545</v>
      </c>
      <c r="S16" s="377"/>
      <c r="T16" s="377"/>
      <c r="U16" s="377"/>
      <c r="V16" s="377"/>
      <c r="W16" s="377"/>
      <c r="X16" s="377"/>
      <c r="Y16" s="597"/>
      <c r="Z16" s="598">
        <v>0</v>
      </c>
      <c r="AA16" s="598"/>
      <c r="AB16" s="598"/>
      <c r="AC16" s="598"/>
      <c r="AD16" s="599">
        <v>17545</v>
      </c>
      <c r="AE16" s="599"/>
      <c r="AF16" s="599"/>
      <c r="AG16" s="599"/>
      <c r="AH16" s="599"/>
      <c r="AI16" s="599"/>
      <c r="AJ16" s="599"/>
      <c r="AK16" s="599"/>
      <c r="AL16" s="604">
        <v>0.1</v>
      </c>
      <c r="AM16" s="383"/>
      <c r="AN16" s="383"/>
      <c r="AO16" s="605"/>
      <c r="AP16" s="601" t="s">
        <v>369</v>
      </c>
      <c r="AQ16" s="602"/>
      <c r="AR16" s="602"/>
      <c r="AS16" s="602"/>
      <c r="AT16" s="602"/>
      <c r="AU16" s="602"/>
      <c r="AV16" s="602"/>
      <c r="AW16" s="602"/>
      <c r="AX16" s="602"/>
      <c r="AY16" s="602"/>
      <c r="AZ16" s="602"/>
      <c r="BA16" s="602"/>
      <c r="BB16" s="602"/>
      <c r="BC16" s="602"/>
      <c r="BD16" s="602"/>
      <c r="BE16" s="602"/>
      <c r="BF16" s="603"/>
      <c r="BG16" s="596" t="s">
        <v>216</v>
      </c>
      <c r="BH16" s="377"/>
      <c r="BI16" s="377"/>
      <c r="BJ16" s="377"/>
      <c r="BK16" s="377"/>
      <c r="BL16" s="377"/>
      <c r="BM16" s="377"/>
      <c r="BN16" s="597"/>
      <c r="BO16" s="598" t="s">
        <v>216</v>
      </c>
      <c r="BP16" s="598"/>
      <c r="BQ16" s="598"/>
      <c r="BR16" s="598"/>
      <c r="BS16" s="607" t="s">
        <v>216</v>
      </c>
      <c r="BT16" s="377"/>
      <c r="BU16" s="377"/>
      <c r="BV16" s="377"/>
      <c r="BW16" s="377"/>
      <c r="BX16" s="377"/>
      <c r="BY16" s="377"/>
      <c r="BZ16" s="377"/>
      <c r="CA16" s="377"/>
      <c r="CB16" s="608"/>
      <c r="CD16" s="601" t="s">
        <v>370</v>
      </c>
      <c r="CE16" s="602"/>
      <c r="CF16" s="602"/>
      <c r="CG16" s="602"/>
      <c r="CH16" s="602"/>
      <c r="CI16" s="602"/>
      <c r="CJ16" s="602"/>
      <c r="CK16" s="602"/>
      <c r="CL16" s="602"/>
      <c r="CM16" s="602"/>
      <c r="CN16" s="602"/>
      <c r="CO16" s="602"/>
      <c r="CP16" s="602"/>
      <c r="CQ16" s="603"/>
      <c r="CR16" s="596" t="s">
        <v>216</v>
      </c>
      <c r="CS16" s="377"/>
      <c r="CT16" s="377"/>
      <c r="CU16" s="377"/>
      <c r="CV16" s="377"/>
      <c r="CW16" s="377"/>
      <c r="CX16" s="377"/>
      <c r="CY16" s="597"/>
      <c r="CZ16" s="598" t="s">
        <v>216</v>
      </c>
      <c r="DA16" s="598"/>
      <c r="DB16" s="598"/>
      <c r="DC16" s="598"/>
      <c r="DD16" s="607" t="s">
        <v>216</v>
      </c>
      <c r="DE16" s="377"/>
      <c r="DF16" s="377"/>
      <c r="DG16" s="377"/>
      <c r="DH16" s="377"/>
      <c r="DI16" s="377"/>
      <c r="DJ16" s="377"/>
      <c r="DK16" s="377"/>
      <c r="DL16" s="377"/>
      <c r="DM16" s="377"/>
      <c r="DN16" s="377"/>
      <c r="DO16" s="377"/>
      <c r="DP16" s="597"/>
      <c r="DQ16" s="607" t="s">
        <v>216</v>
      </c>
      <c r="DR16" s="377"/>
      <c r="DS16" s="377"/>
      <c r="DT16" s="377"/>
      <c r="DU16" s="377"/>
      <c r="DV16" s="377"/>
      <c r="DW16" s="377"/>
      <c r="DX16" s="377"/>
      <c r="DY16" s="377"/>
      <c r="DZ16" s="377"/>
      <c r="EA16" s="377"/>
      <c r="EB16" s="377"/>
      <c r="EC16" s="608"/>
    </row>
    <row r="17" spans="2:133" ht="11.25" customHeight="1" x14ac:dyDescent="0.15">
      <c r="B17" s="601" t="s">
        <v>371</v>
      </c>
      <c r="C17" s="602"/>
      <c r="D17" s="602"/>
      <c r="E17" s="602"/>
      <c r="F17" s="602"/>
      <c r="G17" s="602"/>
      <c r="H17" s="602"/>
      <c r="I17" s="602"/>
      <c r="J17" s="602"/>
      <c r="K17" s="602"/>
      <c r="L17" s="602"/>
      <c r="M17" s="602"/>
      <c r="N17" s="602"/>
      <c r="O17" s="602"/>
      <c r="P17" s="602"/>
      <c r="Q17" s="603"/>
      <c r="R17" s="596">
        <v>248269</v>
      </c>
      <c r="S17" s="377"/>
      <c r="T17" s="377"/>
      <c r="U17" s="377"/>
      <c r="V17" s="377"/>
      <c r="W17" s="377"/>
      <c r="X17" s="377"/>
      <c r="Y17" s="597"/>
      <c r="Z17" s="598">
        <v>0.5</v>
      </c>
      <c r="AA17" s="598"/>
      <c r="AB17" s="598"/>
      <c r="AC17" s="598"/>
      <c r="AD17" s="599">
        <v>248269</v>
      </c>
      <c r="AE17" s="599"/>
      <c r="AF17" s="599"/>
      <c r="AG17" s="599"/>
      <c r="AH17" s="599"/>
      <c r="AI17" s="599"/>
      <c r="AJ17" s="599"/>
      <c r="AK17" s="599"/>
      <c r="AL17" s="604">
        <v>1</v>
      </c>
      <c r="AM17" s="383"/>
      <c r="AN17" s="383"/>
      <c r="AO17" s="605"/>
      <c r="AP17" s="601" t="s">
        <v>372</v>
      </c>
      <c r="AQ17" s="602"/>
      <c r="AR17" s="602"/>
      <c r="AS17" s="602"/>
      <c r="AT17" s="602"/>
      <c r="AU17" s="602"/>
      <c r="AV17" s="602"/>
      <c r="AW17" s="602"/>
      <c r="AX17" s="602"/>
      <c r="AY17" s="602"/>
      <c r="AZ17" s="602"/>
      <c r="BA17" s="602"/>
      <c r="BB17" s="602"/>
      <c r="BC17" s="602"/>
      <c r="BD17" s="602"/>
      <c r="BE17" s="602"/>
      <c r="BF17" s="603"/>
      <c r="BG17" s="596" t="s">
        <v>216</v>
      </c>
      <c r="BH17" s="377"/>
      <c r="BI17" s="377"/>
      <c r="BJ17" s="377"/>
      <c r="BK17" s="377"/>
      <c r="BL17" s="377"/>
      <c r="BM17" s="377"/>
      <c r="BN17" s="597"/>
      <c r="BO17" s="598" t="s">
        <v>216</v>
      </c>
      <c r="BP17" s="598"/>
      <c r="BQ17" s="598"/>
      <c r="BR17" s="598"/>
      <c r="BS17" s="607" t="s">
        <v>216</v>
      </c>
      <c r="BT17" s="377"/>
      <c r="BU17" s="377"/>
      <c r="BV17" s="377"/>
      <c r="BW17" s="377"/>
      <c r="BX17" s="377"/>
      <c r="BY17" s="377"/>
      <c r="BZ17" s="377"/>
      <c r="CA17" s="377"/>
      <c r="CB17" s="608"/>
      <c r="CD17" s="601" t="s">
        <v>374</v>
      </c>
      <c r="CE17" s="602"/>
      <c r="CF17" s="602"/>
      <c r="CG17" s="602"/>
      <c r="CH17" s="602"/>
      <c r="CI17" s="602"/>
      <c r="CJ17" s="602"/>
      <c r="CK17" s="602"/>
      <c r="CL17" s="602"/>
      <c r="CM17" s="602"/>
      <c r="CN17" s="602"/>
      <c r="CO17" s="602"/>
      <c r="CP17" s="602"/>
      <c r="CQ17" s="603"/>
      <c r="CR17" s="596">
        <v>1761034</v>
      </c>
      <c r="CS17" s="377"/>
      <c r="CT17" s="377"/>
      <c r="CU17" s="377"/>
      <c r="CV17" s="377"/>
      <c r="CW17" s="377"/>
      <c r="CX17" s="377"/>
      <c r="CY17" s="597"/>
      <c r="CZ17" s="598">
        <v>4</v>
      </c>
      <c r="DA17" s="598"/>
      <c r="DB17" s="598"/>
      <c r="DC17" s="598"/>
      <c r="DD17" s="607" t="s">
        <v>216</v>
      </c>
      <c r="DE17" s="377"/>
      <c r="DF17" s="377"/>
      <c r="DG17" s="377"/>
      <c r="DH17" s="377"/>
      <c r="DI17" s="377"/>
      <c r="DJ17" s="377"/>
      <c r="DK17" s="377"/>
      <c r="DL17" s="377"/>
      <c r="DM17" s="377"/>
      <c r="DN17" s="377"/>
      <c r="DO17" s="377"/>
      <c r="DP17" s="597"/>
      <c r="DQ17" s="607">
        <v>1717917</v>
      </c>
      <c r="DR17" s="377"/>
      <c r="DS17" s="377"/>
      <c r="DT17" s="377"/>
      <c r="DU17" s="377"/>
      <c r="DV17" s="377"/>
      <c r="DW17" s="377"/>
      <c r="DX17" s="377"/>
      <c r="DY17" s="377"/>
      <c r="DZ17" s="377"/>
      <c r="EA17" s="377"/>
      <c r="EB17" s="377"/>
      <c r="EC17" s="608"/>
    </row>
    <row r="18" spans="2:133" ht="11.25" customHeight="1" x14ac:dyDescent="0.15">
      <c r="B18" s="601" t="s">
        <v>375</v>
      </c>
      <c r="C18" s="602"/>
      <c r="D18" s="602"/>
      <c r="E18" s="602"/>
      <c r="F18" s="602"/>
      <c r="G18" s="602"/>
      <c r="H18" s="602"/>
      <c r="I18" s="602"/>
      <c r="J18" s="602"/>
      <c r="K18" s="602"/>
      <c r="L18" s="602"/>
      <c r="M18" s="602"/>
      <c r="N18" s="602"/>
      <c r="O18" s="602"/>
      <c r="P18" s="602"/>
      <c r="Q18" s="603"/>
      <c r="R18" s="596">
        <v>92257</v>
      </c>
      <c r="S18" s="377"/>
      <c r="T18" s="377"/>
      <c r="U18" s="377"/>
      <c r="V18" s="377"/>
      <c r="W18" s="377"/>
      <c r="X18" s="377"/>
      <c r="Y18" s="597"/>
      <c r="Z18" s="598">
        <v>0.2</v>
      </c>
      <c r="AA18" s="598"/>
      <c r="AB18" s="598"/>
      <c r="AC18" s="598"/>
      <c r="AD18" s="599">
        <v>92257</v>
      </c>
      <c r="AE18" s="599"/>
      <c r="AF18" s="599"/>
      <c r="AG18" s="599"/>
      <c r="AH18" s="599"/>
      <c r="AI18" s="599"/>
      <c r="AJ18" s="599"/>
      <c r="AK18" s="599"/>
      <c r="AL18" s="604">
        <v>0.4</v>
      </c>
      <c r="AM18" s="383"/>
      <c r="AN18" s="383"/>
      <c r="AO18" s="605"/>
      <c r="AP18" s="601" t="s">
        <v>105</v>
      </c>
      <c r="AQ18" s="602"/>
      <c r="AR18" s="602"/>
      <c r="AS18" s="602"/>
      <c r="AT18" s="602"/>
      <c r="AU18" s="602"/>
      <c r="AV18" s="602"/>
      <c r="AW18" s="602"/>
      <c r="AX18" s="602"/>
      <c r="AY18" s="602"/>
      <c r="AZ18" s="602"/>
      <c r="BA18" s="602"/>
      <c r="BB18" s="602"/>
      <c r="BC18" s="602"/>
      <c r="BD18" s="602"/>
      <c r="BE18" s="602"/>
      <c r="BF18" s="603"/>
      <c r="BG18" s="596" t="s">
        <v>216</v>
      </c>
      <c r="BH18" s="377"/>
      <c r="BI18" s="377"/>
      <c r="BJ18" s="377"/>
      <c r="BK18" s="377"/>
      <c r="BL18" s="377"/>
      <c r="BM18" s="377"/>
      <c r="BN18" s="597"/>
      <c r="BO18" s="598" t="s">
        <v>216</v>
      </c>
      <c r="BP18" s="598"/>
      <c r="BQ18" s="598"/>
      <c r="BR18" s="598"/>
      <c r="BS18" s="607" t="s">
        <v>216</v>
      </c>
      <c r="BT18" s="377"/>
      <c r="BU18" s="377"/>
      <c r="BV18" s="377"/>
      <c r="BW18" s="377"/>
      <c r="BX18" s="377"/>
      <c r="BY18" s="377"/>
      <c r="BZ18" s="377"/>
      <c r="CA18" s="377"/>
      <c r="CB18" s="608"/>
      <c r="CD18" s="601" t="s">
        <v>376</v>
      </c>
      <c r="CE18" s="602"/>
      <c r="CF18" s="602"/>
      <c r="CG18" s="602"/>
      <c r="CH18" s="602"/>
      <c r="CI18" s="602"/>
      <c r="CJ18" s="602"/>
      <c r="CK18" s="602"/>
      <c r="CL18" s="602"/>
      <c r="CM18" s="602"/>
      <c r="CN18" s="602"/>
      <c r="CO18" s="602"/>
      <c r="CP18" s="602"/>
      <c r="CQ18" s="603"/>
      <c r="CR18" s="596" t="s">
        <v>216</v>
      </c>
      <c r="CS18" s="377"/>
      <c r="CT18" s="377"/>
      <c r="CU18" s="377"/>
      <c r="CV18" s="377"/>
      <c r="CW18" s="377"/>
      <c r="CX18" s="377"/>
      <c r="CY18" s="597"/>
      <c r="CZ18" s="598" t="s">
        <v>216</v>
      </c>
      <c r="DA18" s="598"/>
      <c r="DB18" s="598"/>
      <c r="DC18" s="598"/>
      <c r="DD18" s="607" t="s">
        <v>216</v>
      </c>
      <c r="DE18" s="377"/>
      <c r="DF18" s="377"/>
      <c r="DG18" s="377"/>
      <c r="DH18" s="377"/>
      <c r="DI18" s="377"/>
      <c r="DJ18" s="377"/>
      <c r="DK18" s="377"/>
      <c r="DL18" s="377"/>
      <c r="DM18" s="377"/>
      <c r="DN18" s="377"/>
      <c r="DO18" s="377"/>
      <c r="DP18" s="597"/>
      <c r="DQ18" s="607" t="s">
        <v>216</v>
      </c>
      <c r="DR18" s="377"/>
      <c r="DS18" s="377"/>
      <c r="DT18" s="377"/>
      <c r="DU18" s="377"/>
      <c r="DV18" s="377"/>
      <c r="DW18" s="377"/>
      <c r="DX18" s="377"/>
      <c r="DY18" s="377"/>
      <c r="DZ18" s="377"/>
      <c r="EA18" s="377"/>
      <c r="EB18" s="377"/>
      <c r="EC18" s="608"/>
    </row>
    <row r="19" spans="2:133" ht="11.25" customHeight="1" x14ac:dyDescent="0.15">
      <c r="B19" s="601" t="s">
        <v>79</v>
      </c>
      <c r="C19" s="602"/>
      <c r="D19" s="602"/>
      <c r="E19" s="602"/>
      <c r="F19" s="602"/>
      <c r="G19" s="602"/>
      <c r="H19" s="602"/>
      <c r="I19" s="602"/>
      <c r="J19" s="602"/>
      <c r="K19" s="602"/>
      <c r="L19" s="602"/>
      <c r="M19" s="602"/>
      <c r="N19" s="602"/>
      <c r="O19" s="602"/>
      <c r="P19" s="602"/>
      <c r="Q19" s="603"/>
      <c r="R19" s="596">
        <v>8668</v>
      </c>
      <c r="S19" s="377"/>
      <c r="T19" s="377"/>
      <c r="U19" s="377"/>
      <c r="V19" s="377"/>
      <c r="W19" s="377"/>
      <c r="X19" s="377"/>
      <c r="Y19" s="597"/>
      <c r="Z19" s="598">
        <v>0</v>
      </c>
      <c r="AA19" s="598"/>
      <c r="AB19" s="598"/>
      <c r="AC19" s="598"/>
      <c r="AD19" s="599">
        <v>8668</v>
      </c>
      <c r="AE19" s="599"/>
      <c r="AF19" s="599"/>
      <c r="AG19" s="599"/>
      <c r="AH19" s="599"/>
      <c r="AI19" s="599"/>
      <c r="AJ19" s="599"/>
      <c r="AK19" s="599"/>
      <c r="AL19" s="604">
        <v>0</v>
      </c>
      <c r="AM19" s="383"/>
      <c r="AN19" s="383"/>
      <c r="AO19" s="605"/>
      <c r="AP19" s="601" t="s">
        <v>377</v>
      </c>
      <c r="AQ19" s="602"/>
      <c r="AR19" s="602"/>
      <c r="AS19" s="602"/>
      <c r="AT19" s="602"/>
      <c r="AU19" s="602"/>
      <c r="AV19" s="602"/>
      <c r="AW19" s="602"/>
      <c r="AX19" s="602"/>
      <c r="AY19" s="602"/>
      <c r="AZ19" s="602"/>
      <c r="BA19" s="602"/>
      <c r="BB19" s="602"/>
      <c r="BC19" s="602"/>
      <c r="BD19" s="602"/>
      <c r="BE19" s="602"/>
      <c r="BF19" s="603"/>
      <c r="BG19" s="596">
        <v>25764</v>
      </c>
      <c r="BH19" s="377"/>
      <c r="BI19" s="377"/>
      <c r="BJ19" s="377"/>
      <c r="BK19" s="377"/>
      <c r="BL19" s="377"/>
      <c r="BM19" s="377"/>
      <c r="BN19" s="597"/>
      <c r="BO19" s="598">
        <v>0.1</v>
      </c>
      <c r="BP19" s="598"/>
      <c r="BQ19" s="598"/>
      <c r="BR19" s="598"/>
      <c r="BS19" s="607" t="s">
        <v>216</v>
      </c>
      <c r="BT19" s="377"/>
      <c r="BU19" s="377"/>
      <c r="BV19" s="377"/>
      <c r="BW19" s="377"/>
      <c r="BX19" s="377"/>
      <c r="BY19" s="377"/>
      <c r="BZ19" s="377"/>
      <c r="CA19" s="377"/>
      <c r="CB19" s="608"/>
      <c r="CD19" s="601" t="s">
        <v>378</v>
      </c>
      <c r="CE19" s="602"/>
      <c r="CF19" s="602"/>
      <c r="CG19" s="602"/>
      <c r="CH19" s="602"/>
      <c r="CI19" s="602"/>
      <c r="CJ19" s="602"/>
      <c r="CK19" s="602"/>
      <c r="CL19" s="602"/>
      <c r="CM19" s="602"/>
      <c r="CN19" s="602"/>
      <c r="CO19" s="602"/>
      <c r="CP19" s="602"/>
      <c r="CQ19" s="603"/>
      <c r="CR19" s="596" t="s">
        <v>216</v>
      </c>
      <c r="CS19" s="377"/>
      <c r="CT19" s="377"/>
      <c r="CU19" s="377"/>
      <c r="CV19" s="377"/>
      <c r="CW19" s="377"/>
      <c r="CX19" s="377"/>
      <c r="CY19" s="597"/>
      <c r="CZ19" s="598" t="s">
        <v>216</v>
      </c>
      <c r="DA19" s="598"/>
      <c r="DB19" s="598"/>
      <c r="DC19" s="598"/>
      <c r="DD19" s="607" t="s">
        <v>216</v>
      </c>
      <c r="DE19" s="377"/>
      <c r="DF19" s="377"/>
      <c r="DG19" s="377"/>
      <c r="DH19" s="377"/>
      <c r="DI19" s="377"/>
      <c r="DJ19" s="377"/>
      <c r="DK19" s="377"/>
      <c r="DL19" s="377"/>
      <c r="DM19" s="377"/>
      <c r="DN19" s="377"/>
      <c r="DO19" s="377"/>
      <c r="DP19" s="597"/>
      <c r="DQ19" s="607" t="s">
        <v>216</v>
      </c>
      <c r="DR19" s="377"/>
      <c r="DS19" s="377"/>
      <c r="DT19" s="377"/>
      <c r="DU19" s="377"/>
      <c r="DV19" s="377"/>
      <c r="DW19" s="377"/>
      <c r="DX19" s="377"/>
      <c r="DY19" s="377"/>
      <c r="DZ19" s="377"/>
      <c r="EA19" s="377"/>
      <c r="EB19" s="377"/>
      <c r="EC19" s="608"/>
    </row>
    <row r="20" spans="2:133" ht="11.25" customHeight="1" x14ac:dyDescent="0.15">
      <c r="B20" s="601" t="s">
        <v>379</v>
      </c>
      <c r="C20" s="602"/>
      <c r="D20" s="602"/>
      <c r="E20" s="602"/>
      <c r="F20" s="602"/>
      <c r="G20" s="602"/>
      <c r="H20" s="602"/>
      <c r="I20" s="602"/>
      <c r="J20" s="602"/>
      <c r="K20" s="602"/>
      <c r="L20" s="602"/>
      <c r="M20" s="602"/>
      <c r="N20" s="602"/>
      <c r="O20" s="602"/>
      <c r="P20" s="602"/>
      <c r="Q20" s="603"/>
      <c r="R20" s="596">
        <v>1553</v>
      </c>
      <c r="S20" s="377"/>
      <c r="T20" s="377"/>
      <c r="U20" s="377"/>
      <c r="V20" s="377"/>
      <c r="W20" s="377"/>
      <c r="X20" s="377"/>
      <c r="Y20" s="597"/>
      <c r="Z20" s="598">
        <v>0</v>
      </c>
      <c r="AA20" s="598"/>
      <c r="AB20" s="598"/>
      <c r="AC20" s="598"/>
      <c r="AD20" s="599">
        <v>1553</v>
      </c>
      <c r="AE20" s="599"/>
      <c r="AF20" s="599"/>
      <c r="AG20" s="599"/>
      <c r="AH20" s="599"/>
      <c r="AI20" s="599"/>
      <c r="AJ20" s="599"/>
      <c r="AK20" s="599"/>
      <c r="AL20" s="604">
        <v>0</v>
      </c>
      <c r="AM20" s="383"/>
      <c r="AN20" s="383"/>
      <c r="AO20" s="605"/>
      <c r="AP20" s="601" t="s">
        <v>380</v>
      </c>
      <c r="AQ20" s="602"/>
      <c r="AR20" s="602"/>
      <c r="AS20" s="602"/>
      <c r="AT20" s="602"/>
      <c r="AU20" s="602"/>
      <c r="AV20" s="602"/>
      <c r="AW20" s="602"/>
      <c r="AX20" s="602"/>
      <c r="AY20" s="602"/>
      <c r="AZ20" s="602"/>
      <c r="BA20" s="602"/>
      <c r="BB20" s="602"/>
      <c r="BC20" s="602"/>
      <c r="BD20" s="602"/>
      <c r="BE20" s="602"/>
      <c r="BF20" s="603"/>
      <c r="BG20" s="596">
        <v>25764</v>
      </c>
      <c r="BH20" s="377"/>
      <c r="BI20" s="377"/>
      <c r="BJ20" s="377"/>
      <c r="BK20" s="377"/>
      <c r="BL20" s="377"/>
      <c r="BM20" s="377"/>
      <c r="BN20" s="597"/>
      <c r="BO20" s="598">
        <v>0.1</v>
      </c>
      <c r="BP20" s="598"/>
      <c r="BQ20" s="598"/>
      <c r="BR20" s="598"/>
      <c r="BS20" s="607" t="s">
        <v>216</v>
      </c>
      <c r="BT20" s="377"/>
      <c r="BU20" s="377"/>
      <c r="BV20" s="377"/>
      <c r="BW20" s="377"/>
      <c r="BX20" s="377"/>
      <c r="BY20" s="377"/>
      <c r="BZ20" s="377"/>
      <c r="CA20" s="377"/>
      <c r="CB20" s="608"/>
      <c r="CD20" s="601" t="s">
        <v>205</v>
      </c>
      <c r="CE20" s="602"/>
      <c r="CF20" s="602"/>
      <c r="CG20" s="602"/>
      <c r="CH20" s="602"/>
      <c r="CI20" s="602"/>
      <c r="CJ20" s="602"/>
      <c r="CK20" s="602"/>
      <c r="CL20" s="602"/>
      <c r="CM20" s="602"/>
      <c r="CN20" s="602"/>
      <c r="CO20" s="602"/>
      <c r="CP20" s="602"/>
      <c r="CQ20" s="603"/>
      <c r="CR20" s="596">
        <v>44320243</v>
      </c>
      <c r="CS20" s="377"/>
      <c r="CT20" s="377"/>
      <c r="CU20" s="377"/>
      <c r="CV20" s="377"/>
      <c r="CW20" s="377"/>
      <c r="CX20" s="377"/>
      <c r="CY20" s="597"/>
      <c r="CZ20" s="598">
        <v>100</v>
      </c>
      <c r="DA20" s="598"/>
      <c r="DB20" s="598"/>
      <c r="DC20" s="598"/>
      <c r="DD20" s="607">
        <v>6509612</v>
      </c>
      <c r="DE20" s="377"/>
      <c r="DF20" s="377"/>
      <c r="DG20" s="377"/>
      <c r="DH20" s="377"/>
      <c r="DI20" s="377"/>
      <c r="DJ20" s="377"/>
      <c r="DK20" s="377"/>
      <c r="DL20" s="377"/>
      <c r="DM20" s="377"/>
      <c r="DN20" s="377"/>
      <c r="DO20" s="377"/>
      <c r="DP20" s="597"/>
      <c r="DQ20" s="607">
        <v>31066630</v>
      </c>
      <c r="DR20" s="377"/>
      <c r="DS20" s="377"/>
      <c r="DT20" s="377"/>
      <c r="DU20" s="377"/>
      <c r="DV20" s="377"/>
      <c r="DW20" s="377"/>
      <c r="DX20" s="377"/>
      <c r="DY20" s="377"/>
      <c r="DZ20" s="377"/>
      <c r="EA20" s="377"/>
      <c r="EB20" s="377"/>
      <c r="EC20" s="608"/>
    </row>
    <row r="21" spans="2:133" ht="11.25" customHeight="1" x14ac:dyDescent="0.15">
      <c r="B21" s="601" t="s">
        <v>382</v>
      </c>
      <c r="C21" s="602"/>
      <c r="D21" s="602"/>
      <c r="E21" s="602"/>
      <c r="F21" s="602"/>
      <c r="G21" s="602"/>
      <c r="H21" s="602"/>
      <c r="I21" s="602"/>
      <c r="J21" s="602"/>
      <c r="K21" s="602"/>
      <c r="L21" s="602"/>
      <c r="M21" s="602"/>
      <c r="N21" s="602"/>
      <c r="O21" s="602"/>
      <c r="P21" s="602"/>
      <c r="Q21" s="603"/>
      <c r="R21" s="596">
        <v>145791</v>
      </c>
      <c r="S21" s="377"/>
      <c r="T21" s="377"/>
      <c r="U21" s="377"/>
      <c r="V21" s="377"/>
      <c r="W21" s="377"/>
      <c r="X21" s="377"/>
      <c r="Y21" s="597"/>
      <c r="Z21" s="598">
        <v>0.3</v>
      </c>
      <c r="AA21" s="598"/>
      <c r="AB21" s="598"/>
      <c r="AC21" s="598"/>
      <c r="AD21" s="599">
        <v>145791</v>
      </c>
      <c r="AE21" s="599"/>
      <c r="AF21" s="599"/>
      <c r="AG21" s="599"/>
      <c r="AH21" s="599"/>
      <c r="AI21" s="599"/>
      <c r="AJ21" s="599"/>
      <c r="AK21" s="599"/>
      <c r="AL21" s="604">
        <v>0.6</v>
      </c>
      <c r="AM21" s="383"/>
      <c r="AN21" s="383"/>
      <c r="AO21" s="605"/>
      <c r="AP21" s="610" t="s">
        <v>383</v>
      </c>
      <c r="AQ21" s="611"/>
      <c r="AR21" s="611"/>
      <c r="AS21" s="611"/>
      <c r="AT21" s="611"/>
      <c r="AU21" s="611"/>
      <c r="AV21" s="611"/>
      <c r="AW21" s="611"/>
      <c r="AX21" s="611"/>
      <c r="AY21" s="611"/>
      <c r="AZ21" s="611"/>
      <c r="BA21" s="611"/>
      <c r="BB21" s="611"/>
      <c r="BC21" s="611"/>
      <c r="BD21" s="611"/>
      <c r="BE21" s="611"/>
      <c r="BF21" s="612"/>
      <c r="BG21" s="596">
        <v>25764</v>
      </c>
      <c r="BH21" s="377"/>
      <c r="BI21" s="377"/>
      <c r="BJ21" s="377"/>
      <c r="BK21" s="377"/>
      <c r="BL21" s="377"/>
      <c r="BM21" s="377"/>
      <c r="BN21" s="597"/>
      <c r="BO21" s="598">
        <v>0.1</v>
      </c>
      <c r="BP21" s="598"/>
      <c r="BQ21" s="598"/>
      <c r="BR21" s="598"/>
      <c r="BS21" s="607" t="s">
        <v>216</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354</v>
      </c>
      <c r="C22" s="602"/>
      <c r="D22" s="602"/>
      <c r="E22" s="602"/>
      <c r="F22" s="602"/>
      <c r="G22" s="602"/>
      <c r="H22" s="602"/>
      <c r="I22" s="602"/>
      <c r="J22" s="602"/>
      <c r="K22" s="602"/>
      <c r="L22" s="602"/>
      <c r="M22" s="602"/>
      <c r="N22" s="602"/>
      <c r="O22" s="602"/>
      <c r="P22" s="602"/>
      <c r="Q22" s="603"/>
      <c r="R22" s="596">
        <v>3559309</v>
      </c>
      <c r="S22" s="377"/>
      <c r="T22" s="377"/>
      <c r="U22" s="377"/>
      <c r="V22" s="377"/>
      <c r="W22" s="377"/>
      <c r="X22" s="377"/>
      <c r="Y22" s="597"/>
      <c r="Z22" s="598">
        <v>7.4</v>
      </c>
      <c r="AA22" s="598"/>
      <c r="AB22" s="598"/>
      <c r="AC22" s="598"/>
      <c r="AD22" s="599">
        <v>314936</v>
      </c>
      <c r="AE22" s="599"/>
      <c r="AF22" s="599"/>
      <c r="AG22" s="599"/>
      <c r="AH22" s="599"/>
      <c r="AI22" s="599"/>
      <c r="AJ22" s="599"/>
      <c r="AK22" s="599"/>
      <c r="AL22" s="604">
        <v>1.2</v>
      </c>
      <c r="AM22" s="383"/>
      <c r="AN22" s="383"/>
      <c r="AO22" s="605"/>
      <c r="AP22" s="610" t="s">
        <v>385</v>
      </c>
      <c r="AQ22" s="611"/>
      <c r="AR22" s="611"/>
      <c r="AS22" s="611"/>
      <c r="AT22" s="611"/>
      <c r="AU22" s="611"/>
      <c r="AV22" s="611"/>
      <c r="AW22" s="611"/>
      <c r="AX22" s="611"/>
      <c r="AY22" s="611"/>
      <c r="AZ22" s="611"/>
      <c r="BA22" s="611"/>
      <c r="BB22" s="611"/>
      <c r="BC22" s="611"/>
      <c r="BD22" s="611"/>
      <c r="BE22" s="611"/>
      <c r="BF22" s="612"/>
      <c r="BG22" s="596" t="s">
        <v>216</v>
      </c>
      <c r="BH22" s="377"/>
      <c r="BI22" s="377"/>
      <c r="BJ22" s="377"/>
      <c r="BK22" s="377"/>
      <c r="BL22" s="377"/>
      <c r="BM22" s="377"/>
      <c r="BN22" s="597"/>
      <c r="BO22" s="598" t="s">
        <v>216</v>
      </c>
      <c r="BP22" s="598"/>
      <c r="BQ22" s="598"/>
      <c r="BR22" s="598"/>
      <c r="BS22" s="607" t="s">
        <v>216</v>
      </c>
      <c r="BT22" s="377"/>
      <c r="BU22" s="377"/>
      <c r="BV22" s="377"/>
      <c r="BW22" s="377"/>
      <c r="BX22" s="377"/>
      <c r="BY22" s="377"/>
      <c r="BZ22" s="377"/>
      <c r="CA22" s="377"/>
      <c r="CB22" s="608"/>
      <c r="CD22" s="371" t="s">
        <v>386</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315</v>
      </c>
      <c r="C23" s="602"/>
      <c r="D23" s="602"/>
      <c r="E23" s="602"/>
      <c r="F23" s="602"/>
      <c r="G23" s="602"/>
      <c r="H23" s="602"/>
      <c r="I23" s="602"/>
      <c r="J23" s="602"/>
      <c r="K23" s="602"/>
      <c r="L23" s="602"/>
      <c r="M23" s="602"/>
      <c r="N23" s="602"/>
      <c r="O23" s="602"/>
      <c r="P23" s="602"/>
      <c r="Q23" s="603"/>
      <c r="R23" s="596">
        <v>314936</v>
      </c>
      <c r="S23" s="377"/>
      <c r="T23" s="377"/>
      <c r="U23" s="377"/>
      <c r="V23" s="377"/>
      <c r="W23" s="377"/>
      <c r="X23" s="377"/>
      <c r="Y23" s="597"/>
      <c r="Z23" s="598">
        <v>0.7</v>
      </c>
      <c r="AA23" s="598"/>
      <c r="AB23" s="598"/>
      <c r="AC23" s="598"/>
      <c r="AD23" s="599">
        <v>314936</v>
      </c>
      <c r="AE23" s="599"/>
      <c r="AF23" s="599"/>
      <c r="AG23" s="599"/>
      <c r="AH23" s="599"/>
      <c r="AI23" s="599"/>
      <c r="AJ23" s="599"/>
      <c r="AK23" s="599"/>
      <c r="AL23" s="604">
        <v>1.2</v>
      </c>
      <c r="AM23" s="383"/>
      <c r="AN23" s="383"/>
      <c r="AO23" s="605"/>
      <c r="AP23" s="610" t="s">
        <v>126</v>
      </c>
      <c r="AQ23" s="611"/>
      <c r="AR23" s="611"/>
      <c r="AS23" s="611"/>
      <c r="AT23" s="611"/>
      <c r="AU23" s="611"/>
      <c r="AV23" s="611"/>
      <c r="AW23" s="611"/>
      <c r="AX23" s="611"/>
      <c r="AY23" s="611"/>
      <c r="AZ23" s="611"/>
      <c r="BA23" s="611"/>
      <c r="BB23" s="611"/>
      <c r="BC23" s="611"/>
      <c r="BD23" s="611"/>
      <c r="BE23" s="611"/>
      <c r="BF23" s="612"/>
      <c r="BG23" s="596" t="s">
        <v>216</v>
      </c>
      <c r="BH23" s="377"/>
      <c r="BI23" s="377"/>
      <c r="BJ23" s="377"/>
      <c r="BK23" s="377"/>
      <c r="BL23" s="377"/>
      <c r="BM23" s="377"/>
      <c r="BN23" s="597"/>
      <c r="BO23" s="598" t="s">
        <v>216</v>
      </c>
      <c r="BP23" s="598"/>
      <c r="BQ23" s="598"/>
      <c r="BR23" s="598"/>
      <c r="BS23" s="607" t="s">
        <v>216</v>
      </c>
      <c r="BT23" s="377"/>
      <c r="BU23" s="377"/>
      <c r="BV23" s="377"/>
      <c r="BW23" s="377"/>
      <c r="BX23" s="377"/>
      <c r="BY23" s="377"/>
      <c r="BZ23" s="377"/>
      <c r="CA23" s="377"/>
      <c r="CB23" s="608"/>
      <c r="CD23" s="371" t="s">
        <v>328</v>
      </c>
      <c r="CE23" s="372"/>
      <c r="CF23" s="372"/>
      <c r="CG23" s="372"/>
      <c r="CH23" s="372"/>
      <c r="CI23" s="372"/>
      <c r="CJ23" s="372"/>
      <c r="CK23" s="372"/>
      <c r="CL23" s="372"/>
      <c r="CM23" s="372"/>
      <c r="CN23" s="372"/>
      <c r="CO23" s="372"/>
      <c r="CP23" s="372"/>
      <c r="CQ23" s="414"/>
      <c r="CR23" s="371" t="s">
        <v>387</v>
      </c>
      <c r="CS23" s="372"/>
      <c r="CT23" s="372"/>
      <c r="CU23" s="372"/>
      <c r="CV23" s="372"/>
      <c r="CW23" s="372"/>
      <c r="CX23" s="372"/>
      <c r="CY23" s="414"/>
      <c r="CZ23" s="371" t="s">
        <v>391</v>
      </c>
      <c r="DA23" s="372"/>
      <c r="DB23" s="372"/>
      <c r="DC23" s="414"/>
      <c r="DD23" s="371" t="s">
        <v>318</v>
      </c>
      <c r="DE23" s="372"/>
      <c r="DF23" s="372"/>
      <c r="DG23" s="372"/>
      <c r="DH23" s="372"/>
      <c r="DI23" s="372"/>
      <c r="DJ23" s="372"/>
      <c r="DK23" s="414"/>
      <c r="DL23" s="622" t="s">
        <v>393</v>
      </c>
      <c r="DM23" s="623"/>
      <c r="DN23" s="623"/>
      <c r="DO23" s="623"/>
      <c r="DP23" s="623"/>
      <c r="DQ23" s="623"/>
      <c r="DR23" s="623"/>
      <c r="DS23" s="623"/>
      <c r="DT23" s="623"/>
      <c r="DU23" s="623"/>
      <c r="DV23" s="624"/>
      <c r="DW23" s="371" t="s">
        <v>394</v>
      </c>
      <c r="DX23" s="372"/>
      <c r="DY23" s="372"/>
      <c r="DZ23" s="372"/>
      <c r="EA23" s="372"/>
      <c r="EB23" s="372"/>
      <c r="EC23" s="414"/>
    </row>
    <row r="24" spans="2:133" ht="11.25" customHeight="1" x14ac:dyDescent="0.15">
      <c r="B24" s="601" t="s">
        <v>312</v>
      </c>
      <c r="C24" s="602"/>
      <c r="D24" s="602"/>
      <c r="E24" s="602"/>
      <c r="F24" s="602"/>
      <c r="G24" s="602"/>
      <c r="H24" s="602"/>
      <c r="I24" s="602"/>
      <c r="J24" s="602"/>
      <c r="K24" s="602"/>
      <c r="L24" s="602"/>
      <c r="M24" s="602"/>
      <c r="N24" s="602"/>
      <c r="O24" s="602"/>
      <c r="P24" s="602"/>
      <c r="Q24" s="603"/>
      <c r="R24" s="596">
        <v>264378</v>
      </c>
      <c r="S24" s="377"/>
      <c r="T24" s="377"/>
      <c r="U24" s="377"/>
      <c r="V24" s="377"/>
      <c r="W24" s="377"/>
      <c r="X24" s="377"/>
      <c r="Y24" s="597"/>
      <c r="Z24" s="598">
        <v>0.6</v>
      </c>
      <c r="AA24" s="598"/>
      <c r="AB24" s="598"/>
      <c r="AC24" s="598"/>
      <c r="AD24" s="599" t="s">
        <v>216</v>
      </c>
      <c r="AE24" s="599"/>
      <c r="AF24" s="599"/>
      <c r="AG24" s="599"/>
      <c r="AH24" s="599"/>
      <c r="AI24" s="599"/>
      <c r="AJ24" s="599"/>
      <c r="AK24" s="599"/>
      <c r="AL24" s="604" t="s">
        <v>216</v>
      </c>
      <c r="AM24" s="383"/>
      <c r="AN24" s="383"/>
      <c r="AO24" s="605"/>
      <c r="AP24" s="610" t="s">
        <v>395</v>
      </c>
      <c r="AQ24" s="611"/>
      <c r="AR24" s="611"/>
      <c r="AS24" s="611"/>
      <c r="AT24" s="611"/>
      <c r="AU24" s="611"/>
      <c r="AV24" s="611"/>
      <c r="AW24" s="611"/>
      <c r="AX24" s="611"/>
      <c r="AY24" s="611"/>
      <c r="AZ24" s="611"/>
      <c r="BA24" s="611"/>
      <c r="BB24" s="611"/>
      <c r="BC24" s="611"/>
      <c r="BD24" s="611"/>
      <c r="BE24" s="611"/>
      <c r="BF24" s="612"/>
      <c r="BG24" s="596" t="s">
        <v>216</v>
      </c>
      <c r="BH24" s="377"/>
      <c r="BI24" s="377"/>
      <c r="BJ24" s="377"/>
      <c r="BK24" s="377"/>
      <c r="BL24" s="377"/>
      <c r="BM24" s="377"/>
      <c r="BN24" s="597"/>
      <c r="BO24" s="598" t="s">
        <v>216</v>
      </c>
      <c r="BP24" s="598"/>
      <c r="BQ24" s="598"/>
      <c r="BR24" s="598"/>
      <c r="BS24" s="607" t="s">
        <v>216</v>
      </c>
      <c r="BT24" s="377"/>
      <c r="BU24" s="377"/>
      <c r="BV24" s="377"/>
      <c r="BW24" s="377"/>
      <c r="BX24" s="377"/>
      <c r="BY24" s="377"/>
      <c r="BZ24" s="377"/>
      <c r="CA24" s="377"/>
      <c r="CB24" s="608"/>
      <c r="CD24" s="585" t="s">
        <v>396</v>
      </c>
      <c r="CE24" s="586"/>
      <c r="CF24" s="586"/>
      <c r="CG24" s="586"/>
      <c r="CH24" s="586"/>
      <c r="CI24" s="586"/>
      <c r="CJ24" s="586"/>
      <c r="CK24" s="586"/>
      <c r="CL24" s="586"/>
      <c r="CM24" s="586"/>
      <c r="CN24" s="586"/>
      <c r="CO24" s="586"/>
      <c r="CP24" s="586"/>
      <c r="CQ24" s="587"/>
      <c r="CR24" s="588">
        <v>16470531</v>
      </c>
      <c r="CS24" s="589"/>
      <c r="CT24" s="589"/>
      <c r="CU24" s="589"/>
      <c r="CV24" s="589"/>
      <c r="CW24" s="589"/>
      <c r="CX24" s="589"/>
      <c r="CY24" s="590"/>
      <c r="CZ24" s="593">
        <v>37.200000000000003</v>
      </c>
      <c r="DA24" s="594"/>
      <c r="DB24" s="594"/>
      <c r="DC24" s="606"/>
      <c r="DD24" s="625">
        <v>9636237</v>
      </c>
      <c r="DE24" s="589"/>
      <c r="DF24" s="589"/>
      <c r="DG24" s="589"/>
      <c r="DH24" s="589"/>
      <c r="DI24" s="589"/>
      <c r="DJ24" s="589"/>
      <c r="DK24" s="590"/>
      <c r="DL24" s="625">
        <v>9532438</v>
      </c>
      <c r="DM24" s="589"/>
      <c r="DN24" s="589"/>
      <c r="DO24" s="589"/>
      <c r="DP24" s="589"/>
      <c r="DQ24" s="589"/>
      <c r="DR24" s="589"/>
      <c r="DS24" s="589"/>
      <c r="DT24" s="589"/>
      <c r="DU24" s="589"/>
      <c r="DV24" s="590"/>
      <c r="DW24" s="593">
        <v>37.200000000000003</v>
      </c>
      <c r="DX24" s="594"/>
      <c r="DY24" s="594"/>
      <c r="DZ24" s="594"/>
      <c r="EA24" s="594"/>
      <c r="EB24" s="594"/>
      <c r="EC24" s="595"/>
    </row>
    <row r="25" spans="2:133" ht="11.25" customHeight="1" x14ac:dyDescent="0.15">
      <c r="B25" s="601" t="s">
        <v>399</v>
      </c>
      <c r="C25" s="602"/>
      <c r="D25" s="602"/>
      <c r="E25" s="602"/>
      <c r="F25" s="602"/>
      <c r="G25" s="602"/>
      <c r="H25" s="602"/>
      <c r="I25" s="602"/>
      <c r="J25" s="602"/>
      <c r="K25" s="602"/>
      <c r="L25" s="602"/>
      <c r="M25" s="602"/>
      <c r="N25" s="602"/>
      <c r="O25" s="602"/>
      <c r="P25" s="602"/>
      <c r="Q25" s="603"/>
      <c r="R25" s="596">
        <v>2979995</v>
      </c>
      <c r="S25" s="377"/>
      <c r="T25" s="377"/>
      <c r="U25" s="377"/>
      <c r="V25" s="377"/>
      <c r="W25" s="377"/>
      <c r="X25" s="377"/>
      <c r="Y25" s="597"/>
      <c r="Z25" s="598">
        <v>6.2</v>
      </c>
      <c r="AA25" s="598"/>
      <c r="AB25" s="598"/>
      <c r="AC25" s="598"/>
      <c r="AD25" s="599" t="s">
        <v>216</v>
      </c>
      <c r="AE25" s="599"/>
      <c r="AF25" s="599"/>
      <c r="AG25" s="599"/>
      <c r="AH25" s="599"/>
      <c r="AI25" s="599"/>
      <c r="AJ25" s="599"/>
      <c r="AK25" s="599"/>
      <c r="AL25" s="604" t="s">
        <v>216</v>
      </c>
      <c r="AM25" s="383"/>
      <c r="AN25" s="383"/>
      <c r="AO25" s="605"/>
      <c r="AP25" s="610" t="s">
        <v>292</v>
      </c>
      <c r="AQ25" s="611"/>
      <c r="AR25" s="611"/>
      <c r="AS25" s="611"/>
      <c r="AT25" s="611"/>
      <c r="AU25" s="611"/>
      <c r="AV25" s="611"/>
      <c r="AW25" s="611"/>
      <c r="AX25" s="611"/>
      <c r="AY25" s="611"/>
      <c r="AZ25" s="611"/>
      <c r="BA25" s="611"/>
      <c r="BB25" s="611"/>
      <c r="BC25" s="611"/>
      <c r="BD25" s="611"/>
      <c r="BE25" s="611"/>
      <c r="BF25" s="612"/>
      <c r="BG25" s="596" t="s">
        <v>216</v>
      </c>
      <c r="BH25" s="377"/>
      <c r="BI25" s="377"/>
      <c r="BJ25" s="377"/>
      <c r="BK25" s="377"/>
      <c r="BL25" s="377"/>
      <c r="BM25" s="377"/>
      <c r="BN25" s="597"/>
      <c r="BO25" s="598" t="s">
        <v>216</v>
      </c>
      <c r="BP25" s="598"/>
      <c r="BQ25" s="598"/>
      <c r="BR25" s="598"/>
      <c r="BS25" s="607" t="s">
        <v>216</v>
      </c>
      <c r="BT25" s="377"/>
      <c r="BU25" s="377"/>
      <c r="BV25" s="377"/>
      <c r="BW25" s="377"/>
      <c r="BX25" s="377"/>
      <c r="BY25" s="377"/>
      <c r="BZ25" s="377"/>
      <c r="CA25" s="377"/>
      <c r="CB25" s="608"/>
      <c r="CD25" s="601" t="s">
        <v>214</v>
      </c>
      <c r="CE25" s="602"/>
      <c r="CF25" s="602"/>
      <c r="CG25" s="602"/>
      <c r="CH25" s="602"/>
      <c r="CI25" s="602"/>
      <c r="CJ25" s="602"/>
      <c r="CK25" s="602"/>
      <c r="CL25" s="602"/>
      <c r="CM25" s="602"/>
      <c r="CN25" s="602"/>
      <c r="CO25" s="602"/>
      <c r="CP25" s="602"/>
      <c r="CQ25" s="603"/>
      <c r="CR25" s="596">
        <v>5030920</v>
      </c>
      <c r="CS25" s="626"/>
      <c r="CT25" s="626"/>
      <c r="CU25" s="626"/>
      <c r="CV25" s="626"/>
      <c r="CW25" s="626"/>
      <c r="CX25" s="626"/>
      <c r="CY25" s="627"/>
      <c r="CZ25" s="604">
        <v>11.4</v>
      </c>
      <c r="DA25" s="628"/>
      <c r="DB25" s="628"/>
      <c r="DC25" s="629"/>
      <c r="DD25" s="607">
        <v>4684632</v>
      </c>
      <c r="DE25" s="626"/>
      <c r="DF25" s="626"/>
      <c r="DG25" s="626"/>
      <c r="DH25" s="626"/>
      <c r="DI25" s="626"/>
      <c r="DJ25" s="626"/>
      <c r="DK25" s="627"/>
      <c r="DL25" s="607">
        <v>4624664</v>
      </c>
      <c r="DM25" s="626"/>
      <c r="DN25" s="626"/>
      <c r="DO25" s="626"/>
      <c r="DP25" s="626"/>
      <c r="DQ25" s="626"/>
      <c r="DR25" s="626"/>
      <c r="DS25" s="626"/>
      <c r="DT25" s="626"/>
      <c r="DU25" s="626"/>
      <c r="DV25" s="627"/>
      <c r="DW25" s="604">
        <v>18.100000000000001</v>
      </c>
      <c r="DX25" s="628"/>
      <c r="DY25" s="628"/>
      <c r="DZ25" s="628"/>
      <c r="EA25" s="628"/>
      <c r="EB25" s="628"/>
      <c r="EC25" s="630"/>
    </row>
    <row r="26" spans="2:133" ht="11.25" customHeight="1" x14ac:dyDescent="0.15">
      <c r="B26" s="601" t="s">
        <v>84</v>
      </c>
      <c r="C26" s="602"/>
      <c r="D26" s="602"/>
      <c r="E26" s="602"/>
      <c r="F26" s="602"/>
      <c r="G26" s="602"/>
      <c r="H26" s="602"/>
      <c r="I26" s="602"/>
      <c r="J26" s="602"/>
      <c r="K26" s="602"/>
      <c r="L26" s="602"/>
      <c r="M26" s="602"/>
      <c r="N26" s="602"/>
      <c r="O26" s="602"/>
      <c r="P26" s="602"/>
      <c r="Q26" s="603"/>
      <c r="R26" s="596">
        <v>28770317</v>
      </c>
      <c r="S26" s="377"/>
      <c r="T26" s="377"/>
      <c r="U26" s="377"/>
      <c r="V26" s="377"/>
      <c r="W26" s="377"/>
      <c r="X26" s="377"/>
      <c r="Y26" s="597"/>
      <c r="Z26" s="598">
        <v>60.1</v>
      </c>
      <c r="AA26" s="598"/>
      <c r="AB26" s="598"/>
      <c r="AC26" s="598"/>
      <c r="AD26" s="599">
        <v>25523967</v>
      </c>
      <c r="AE26" s="599"/>
      <c r="AF26" s="599"/>
      <c r="AG26" s="599"/>
      <c r="AH26" s="599"/>
      <c r="AI26" s="599"/>
      <c r="AJ26" s="599"/>
      <c r="AK26" s="599"/>
      <c r="AL26" s="604">
        <v>99.7</v>
      </c>
      <c r="AM26" s="383"/>
      <c r="AN26" s="383"/>
      <c r="AO26" s="605"/>
      <c r="AP26" s="610" t="s">
        <v>401</v>
      </c>
      <c r="AQ26" s="631"/>
      <c r="AR26" s="631"/>
      <c r="AS26" s="631"/>
      <c r="AT26" s="631"/>
      <c r="AU26" s="631"/>
      <c r="AV26" s="631"/>
      <c r="AW26" s="631"/>
      <c r="AX26" s="631"/>
      <c r="AY26" s="631"/>
      <c r="AZ26" s="631"/>
      <c r="BA26" s="631"/>
      <c r="BB26" s="631"/>
      <c r="BC26" s="631"/>
      <c r="BD26" s="631"/>
      <c r="BE26" s="631"/>
      <c r="BF26" s="612"/>
      <c r="BG26" s="596" t="s">
        <v>216</v>
      </c>
      <c r="BH26" s="377"/>
      <c r="BI26" s="377"/>
      <c r="BJ26" s="377"/>
      <c r="BK26" s="377"/>
      <c r="BL26" s="377"/>
      <c r="BM26" s="377"/>
      <c r="BN26" s="597"/>
      <c r="BO26" s="598" t="s">
        <v>216</v>
      </c>
      <c r="BP26" s="598"/>
      <c r="BQ26" s="598"/>
      <c r="BR26" s="598"/>
      <c r="BS26" s="607" t="s">
        <v>216</v>
      </c>
      <c r="BT26" s="377"/>
      <c r="BU26" s="377"/>
      <c r="BV26" s="377"/>
      <c r="BW26" s="377"/>
      <c r="BX26" s="377"/>
      <c r="BY26" s="377"/>
      <c r="BZ26" s="377"/>
      <c r="CA26" s="377"/>
      <c r="CB26" s="608"/>
      <c r="CD26" s="601" t="s">
        <v>129</v>
      </c>
      <c r="CE26" s="602"/>
      <c r="CF26" s="602"/>
      <c r="CG26" s="602"/>
      <c r="CH26" s="602"/>
      <c r="CI26" s="602"/>
      <c r="CJ26" s="602"/>
      <c r="CK26" s="602"/>
      <c r="CL26" s="602"/>
      <c r="CM26" s="602"/>
      <c r="CN26" s="602"/>
      <c r="CO26" s="602"/>
      <c r="CP26" s="602"/>
      <c r="CQ26" s="603"/>
      <c r="CR26" s="596">
        <v>3384449</v>
      </c>
      <c r="CS26" s="377"/>
      <c r="CT26" s="377"/>
      <c r="CU26" s="377"/>
      <c r="CV26" s="377"/>
      <c r="CW26" s="377"/>
      <c r="CX26" s="377"/>
      <c r="CY26" s="597"/>
      <c r="CZ26" s="604">
        <v>7.6</v>
      </c>
      <c r="DA26" s="628"/>
      <c r="DB26" s="628"/>
      <c r="DC26" s="629"/>
      <c r="DD26" s="607">
        <v>3131833</v>
      </c>
      <c r="DE26" s="377"/>
      <c r="DF26" s="377"/>
      <c r="DG26" s="377"/>
      <c r="DH26" s="377"/>
      <c r="DI26" s="377"/>
      <c r="DJ26" s="377"/>
      <c r="DK26" s="597"/>
      <c r="DL26" s="607" t="s">
        <v>216</v>
      </c>
      <c r="DM26" s="377"/>
      <c r="DN26" s="377"/>
      <c r="DO26" s="377"/>
      <c r="DP26" s="377"/>
      <c r="DQ26" s="377"/>
      <c r="DR26" s="377"/>
      <c r="DS26" s="377"/>
      <c r="DT26" s="377"/>
      <c r="DU26" s="377"/>
      <c r="DV26" s="597"/>
      <c r="DW26" s="604" t="s">
        <v>216</v>
      </c>
      <c r="DX26" s="628"/>
      <c r="DY26" s="628"/>
      <c r="DZ26" s="628"/>
      <c r="EA26" s="628"/>
      <c r="EB26" s="628"/>
      <c r="EC26" s="630"/>
    </row>
    <row r="27" spans="2:133" ht="11.25" customHeight="1" x14ac:dyDescent="0.15">
      <c r="B27" s="601" t="s">
        <v>402</v>
      </c>
      <c r="C27" s="602"/>
      <c r="D27" s="602"/>
      <c r="E27" s="602"/>
      <c r="F27" s="602"/>
      <c r="G27" s="602"/>
      <c r="H27" s="602"/>
      <c r="I27" s="602"/>
      <c r="J27" s="602"/>
      <c r="K27" s="602"/>
      <c r="L27" s="602"/>
      <c r="M27" s="602"/>
      <c r="N27" s="602"/>
      <c r="O27" s="602"/>
      <c r="P27" s="602"/>
      <c r="Q27" s="603"/>
      <c r="R27" s="596">
        <v>10079</v>
      </c>
      <c r="S27" s="377"/>
      <c r="T27" s="377"/>
      <c r="U27" s="377"/>
      <c r="V27" s="377"/>
      <c r="W27" s="377"/>
      <c r="X27" s="377"/>
      <c r="Y27" s="597"/>
      <c r="Z27" s="598">
        <v>0</v>
      </c>
      <c r="AA27" s="598"/>
      <c r="AB27" s="598"/>
      <c r="AC27" s="598"/>
      <c r="AD27" s="599">
        <v>10079</v>
      </c>
      <c r="AE27" s="599"/>
      <c r="AF27" s="599"/>
      <c r="AG27" s="599"/>
      <c r="AH27" s="599"/>
      <c r="AI27" s="599"/>
      <c r="AJ27" s="599"/>
      <c r="AK27" s="599"/>
      <c r="AL27" s="604">
        <v>0</v>
      </c>
      <c r="AM27" s="383"/>
      <c r="AN27" s="383"/>
      <c r="AO27" s="605"/>
      <c r="AP27" s="601" t="s">
        <v>404</v>
      </c>
      <c r="AQ27" s="602"/>
      <c r="AR27" s="602"/>
      <c r="AS27" s="602"/>
      <c r="AT27" s="602"/>
      <c r="AU27" s="602"/>
      <c r="AV27" s="602"/>
      <c r="AW27" s="602"/>
      <c r="AX27" s="602"/>
      <c r="AY27" s="602"/>
      <c r="AZ27" s="602"/>
      <c r="BA27" s="602"/>
      <c r="BB27" s="602"/>
      <c r="BC27" s="602"/>
      <c r="BD27" s="602"/>
      <c r="BE27" s="602"/>
      <c r="BF27" s="603"/>
      <c r="BG27" s="596">
        <v>22094639</v>
      </c>
      <c r="BH27" s="377"/>
      <c r="BI27" s="377"/>
      <c r="BJ27" s="377"/>
      <c r="BK27" s="377"/>
      <c r="BL27" s="377"/>
      <c r="BM27" s="377"/>
      <c r="BN27" s="597"/>
      <c r="BO27" s="598">
        <v>100</v>
      </c>
      <c r="BP27" s="598"/>
      <c r="BQ27" s="598"/>
      <c r="BR27" s="598"/>
      <c r="BS27" s="607" t="s">
        <v>216</v>
      </c>
      <c r="BT27" s="377"/>
      <c r="BU27" s="377"/>
      <c r="BV27" s="377"/>
      <c r="BW27" s="377"/>
      <c r="BX27" s="377"/>
      <c r="BY27" s="377"/>
      <c r="BZ27" s="377"/>
      <c r="CA27" s="377"/>
      <c r="CB27" s="608"/>
      <c r="CD27" s="601" t="s">
        <v>241</v>
      </c>
      <c r="CE27" s="602"/>
      <c r="CF27" s="602"/>
      <c r="CG27" s="602"/>
      <c r="CH27" s="602"/>
      <c r="CI27" s="602"/>
      <c r="CJ27" s="602"/>
      <c r="CK27" s="602"/>
      <c r="CL27" s="602"/>
      <c r="CM27" s="602"/>
      <c r="CN27" s="602"/>
      <c r="CO27" s="602"/>
      <c r="CP27" s="602"/>
      <c r="CQ27" s="603"/>
      <c r="CR27" s="596">
        <v>9678577</v>
      </c>
      <c r="CS27" s="626"/>
      <c r="CT27" s="626"/>
      <c r="CU27" s="626"/>
      <c r="CV27" s="626"/>
      <c r="CW27" s="626"/>
      <c r="CX27" s="626"/>
      <c r="CY27" s="627"/>
      <c r="CZ27" s="604">
        <v>21.8</v>
      </c>
      <c r="DA27" s="628"/>
      <c r="DB27" s="628"/>
      <c r="DC27" s="629"/>
      <c r="DD27" s="607">
        <v>3233688</v>
      </c>
      <c r="DE27" s="626"/>
      <c r="DF27" s="626"/>
      <c r="DG27" s="626"/>
      <c r="DH27" s="626"/>
      <c r="DI27" s="626"/>
      <c r="DJ27" s="626"/>
      <c r="DK27" s="627"/>
      <c r="DL27" s="607">
        <v>3189857</v>
      </c>
      <c r="DM27" s="626"/>
      <c r="DN27" s="626"/>
      <c r="DO27" s="626"/>
      <c r="DP27" s="626"/>
      <c r="DQ27" s="626"/>
      <c r="DR27" s="626"/>
      <c r="DS27" s="626"/>
      <c r="DT27" s="626"/>
      <c r="DU27" s="626"/>
      <c r="DV27" s="627"/>
      <c r="DW27" s="604">
        <v>12.5</v>
      </c>
      <c r="DX27" s="628"/>
      <c r="DY27" s="628"/>
      <c r="DZ27" s="628"/>
      <c r="EA27" s="628"/>
      <c r="EB27" s="628"/>
      <c r="EC27" s="630"/>
    </row>
    <row r="28" spans="2:133" ht="11.25" customHeight="1" x14ac:dyDescent="0.15">
      <c r="B28" s="601" t="s">
        <v>164</v>
      </c>
      <c r="C28" s="602"/>
      <c r="D28" s="602"/>
      <c r="E28" s="602"/>
      <c r="F28" s="602"/>
      <c r="G28" s="602"/>
      <c r="H28" s="602"/>
      <c r="I28" s="602"/>
      <c r="J28" s="602"/>
      <c r="K28" s="602"/>
      <c r="L28" s="602"/>
      <c r="M28" s="602"/>
      <c r="N28" s="602"/>
      <c r="O28" s="602"/>
      <c r="P28" s="602"/>
      <c r="Q28" s="603"/>
      <c r="R28" s="596">
        <v>286248</v>
      </c>
      <c r="S28" s="377"/>
      <c r="T28" s="377"/>
      <c r="U28" s="377"/>
      <c r="V28" s="377"/>
      <c r="W28" s="377"/>
      <c r="X28" s="377"/>
      <c r="Y28" s="597"/>
      <c r="Z28" s="598">
        <v>0.6</v>
      </c>
      <c r="AA28" s="598"/>
      <c r="AB28" s="598"/>
      <c r="AC28" s="598"/>
      <c r="AD28" s="599" t="s">
        <v>216</v>
      </c>
      <c r="AE28" s="599"/>
      <c r="AF28" s="599"/>
      <c r="AG28" s="599"/>
      <c r="AH28" s="599"/>
      <c r="AI28" s="599"/>
      <c r="AJ28" s="599"/>
      <c r="AK28" s="599"/>
      <c r="AL28" s="604" t="s">
        <v>216</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397</v>
      </c>
      <c r="CE28" s="602"/>
      <c r="CF28" s="602"/>
      <c r="CG28" s="602"/>
      <c r="CH28" s="602"/>
      <c r="CI28" s="602"/>
      <c r="CJ28" s="602"/>
      <c r="CK28" s="602"/>
      <c r="CL28" s="602"/>
      <c r="CM28" s="602"/>
      <c r="CN28" s="602"/>
      <c r="CO28" s="602"/>
      <c r="CP28" s="602"/>
      <c r="CQ28" s="603"/>
      <c r="CR28" s="596">
        <v>1761034</v>
      </c>
      <c r="CS28" s="377"/>
      <c r="CT28" s="377"/>
      <c r="CU28" s="377"/>
      <c r="CV28" s="377"/>
      <c r="CW28" s="377"/>
      <c r="CX28" s="377"/>
      <c r="CY28" s="597"/>
      <c r="CZ28" s="604">
        <v>4</v>
      </c>
      <c r="DA28" s="628"/>
      <c r="DB28" s="628"/>
      <c r="DC28" s="629"/>
      <c r="DD28" s="607">
        <v>1717917</v>
      </c>
      <c r="DE28" s="377"/>
      <c r="DF28" s="377"/>
      <c r="DG28" s="377"/>
      <c r="DH28" s="377"/>
      <c r="DI28" s="377"/>
      <c r="DJ28" s="377"/>
      <c r="DK28" s="597"/>
      <c r="DL28" s="607">
        <v>1717917</v>
      </c>
      <c r="DM28" s="377"/>
      <c r="DN28" s="377"/>
      <c r="DO28" s="377"/>
      <c r="DP28" s="377"/>
      <c r="DQ28" s="377"/>
      <c r="DR28" s="377"/>
      <c r="DS28" s="377"/>
      <c r="DT28" s="377"/>
      <c r="DU28" s="377"/>
      <c r="DV28" s="597"/>
      <c r="DW28" s="604">
        <v>6.7</v>
      </c>
      <c r="DX28" s="628"/>
      <c r="DY28" s="628"/>
      <c r="DZ28" s="628"/>
      <c r="EA28" s="628"/>
      <c r="EB28" s="628"/>
      <c r="EC28" s="630"/>
    </row>
    <row r="29" spans="2:133" ht="11.25" customHeight="1" x14ac:dyDescent="0.15">
      <c r="B29" s="601" t="s">
        <v>326</v>
      </c>
      <c r="C29" s="602"/>
      <c r="D29" s="602"/>
      <c r="E29" s="602"/>
      <c r="F29" s="602"/>
      <c r="G29" s="602"/>
      <c r="H29" s="602"/>
      <c r="I29" s="602"/>
      <c r="J29" s="602"/>
      <c r="K29" s="602"/>
      <c r="L29" s="602"/>
      <c r="M29" s="602"/>
      <c r="N29" s="602"/>
      <c r="O29" s="602"/>
      <c r="P29" s="602"/>
      <c r="Q29" s="603"/>
      <c r="R29" s="596">
        <v>204176</v>
      </c>
      <c r="S29" s="377"/>
      <c r="T29" s="377"/>
      <c r="U29" s="377"/>
      <c r="V29" s="377"/>
      <c r="W29" s="377"/>
      <c r="X29" s="377"/>
      <c r="Y29" s="597"/>
      <c r="Z29" s="598">
        <v>0.4</v>
      </c>
      <c r="AA29" s="598"/>
      <c r="AB29" s="598"/>
      <c r="AC29" s="598"/>
      <c r="AD29" s="599">
        <v>3299</v>
      </c>
      <c r="AE29" s="599"/>
      <c r="AF29" s="599"/>
      <c r="AG29" s="599"/>
      <c r="AH29" s="599"/>
      <c r="AI29" s="599"/>
      <c r="AJ29" s="599"/>
      <c r="AK29" s="599"/>
      <c r="AL29" s="604">
        <v>0</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186</v>
      </c>
      <c r="CE29" s="569"/>
      <c r="CF29" s="601" t="s">
        <v>26</v>
      </c>
      <c r="CG29" s="602"/>
      <c r="CH29" s="602"/>
      <c r="CI29" s="602"/>
      <c r="CJ29" s="602"/>
      <c r="CK29" s="602"/>
      <c r="CL29" s="602"/>
      <c r="CM29" s="602"/>
      <c r="CN29" s="602"/>
      <c r="CO29" s="602"/>
      <c r="CP29" s="602"/>
      <c r="CQ29" s="603"/>
      <c r="CR29" s="596">
        <v>1761034</v>
      </c>
      <c r="CS29" s="626"/>
      <c r="CT29" s="626"/>
      <c r="CU29" s="626"/>
      <c r="CV29" s="626"/>
      <c r="CW29" s="626"/>
      <c r="CX29" s="626"/>
      <c r="CY29" s="627"/>
      <c r="CZ29" s="604">
        <v>4</v>
      </c>
      <c r="DA29" s="628"/>
      <c r="DB29" s="628"/>
      <c r="DC29" s="629"/>
      <c r="DD29" s="607">
        <v>1717917</v>
      </c>
      <c r="DE29" s="626"/>
      <c r="DF29" s="626"/>
      <c r="DG29" s="626"/>
      <c r="DH29" s="626"/>
      <c r="DI29" s="626"/>
      <c r="DJ29" s="626"/>
      <c r="DK29" s="627"/>
      <c r="DL29" s="607">
        <v>1717917</v>
      </c>
      <c r="DM29" s="626"/>
      <c r="DN29" s="626"/>
      <c r="DO29" s="626"/>
      <c r="DP29" s="626"/>
      <c r="DQ29" s="626"/>
      <c r="DR29" s="626"/>
      <c r="DS29" s="626"/>
      <c r="DT29" s="626"/>
      <c r="DU29" s="626"/>
      <c r="DV29" s="627"/>
      <c r="DW29" s="604">
        <v>6.7</v>
      </c>
      <c r="DX29" s="628"/>
      <c r="DY29" s="628"/>
      <c r="DZ29" s="628"/>
      <c r="EA29" s="628"/>
      <c r="EB29" s="628"/>
      <c r="EC29" s="630"/>
    </row>
    <row r="30" spans="2:133" ht="11.25" customHeight="1" x14ac:dyDescent="0.15">
      <c r="B30" s="601" t="s">
        <v>22</v>
      </c>
      <c r="C30" s="602"/>
      <c r="D30" s="602"/>
      <c r="E30" s="602"/>
      <c r="F30" s="602"/>
      <c r="G30" s="602"/>
      <c r="H30" s="602"/>
      <c r="I30" s="602"/>
      <c r="J30" s="602"/>
      <c r="K30" s="602"/>
      <c r="L30" s="602"/>
      <c r="M30" s="602"/>
      <c r="N30" s="602"/>
      <c r="O30" s="602"/>
      <c r="P30" s="602"/>
      <c r="Q30" s="603"/>
      <c r="R30" s="596">
        <v>88079</v>
      </c>
      <c r="S30" s="377"/>
      <c r="T30" s="377"/>
      <c r="U30" s="377"/>
      <c r="V30" s="377"/>
      <c r="W30" s="377"/>
      <c r="X30" s="377"/>
      <c r="Y30" s="597"/>
      <c r="Z30" s="598">
        <v>0.2</v>
      </c>
      <c r="AA30" s="598"/>
      <c r="AB30" s="598"/>
      <c r="AC30" s="598"/>
      <c r="AD30" s="599" t="s">
        <v>216</v>
      </c>
      <c r="AE30" s="599"/>
      <c r="AF30" s="599"/>
      <c r="AG30" s="599"/>
      <c r="AH30" s="599"/>
      <c r="AI30" s="599"/>
      <c r="AJ30" s="599"/>
      <c r="AK30" s="599"/>
      <c r="AL30" s="604" t="s">
        <v>216</v>
      </c>
      <c r="AM30" s="383"/>
      <c r="AN30" s="383"/>
      <c r="AO30" s="605"/>
      <c r="AP30" s="371" t="s">
        <v>328</v>
      </c>
      <c r="AQ30" s="372"/>
      <c r="AR30" s="372"/>
      <c r="AS30" s="372"/>
      <c r="AT30" s="372"/>
      <c r="AU30" s="372"/>
      <c r="AV30" s="372"/>
      <c r="AW30" s="372"/>
      <c r="AX30" s="372"/>
      <c r="AY30" s="372"/>
      <c r="AZ30" s="372"/>
      <c r="BA30" s="372"/>
      <c r="BB30" s="372"/>
      <c r="BC30" s="372"/>
      <c r="BD30" s="372"/>
      <c r="BE30" s="372"/>
      <c r="BF30" s="414"/>
      <c r="BG30" s="371" t="s">
        <v>171</v>
      </c>
      <c r="BH30" s="632"/>
      <c r="BI30" s="632"/>
      <c r="BJ30" s="632"/>
      <c r="BK30" s="632"/>
      <c r="BL30" s="632"/>
      <c r="BM30" s="632"/>
      <c r="BN30" s="632"/>
      <c r="BO30" s="632"/>
      <c r="BP30" s="632"/>
      <c r="BQ30" s="633"/>
      <c r="BR30" s="371" t="s">
        <v>406</v>
      </c>
      <c r="BS30" s="632"/>
      <c r="BT30" s="632"/>
      <c r="BU30" s="632"/>
      <c r="BV30" s="632"/>
      <c r="BW30" s="632"/>
      <c r="BX30" s="632"/>
      <c r="BY30" s="632"/>
      <c r="BZ30" s="632"/>
      <c r="CA30" s="632"/>
      <c r="CB30" s="633"/>
      <c r="CD30" s="577"/>
      <c r="CE30" s="572"/>
      <c r="CF30" s="601" t="s">
        <v>408</v>
      </c>
      <c r="CG30" s="602"/>
      <c r="CH30" s="602"/>
      <c r="CI30" s="602"/>
      <c r="CJ30" s="602"/>
      <c r="CK30" s="602"/>
      <c r="CL30" s="602"/>
      <c r="CM30" s="602"/>
      <c r="CN30" s="602"/>
      <c r="CO30" s="602"/>
      <c r="CP30" s="602"/>
      <c r="CQ30" s="603"/>
      <c r="CR30" s="596">
        <v>1655722</v>
      </c>
      <c r="CS30" s="377"/>
      <c r="CT30" s="377"/>
      <c r="CU30" s="377"/>
      <c r="CV30" s="377"/>
      <c r="CW30" s="377"/>
      <c r="CX30" s="377"/>
      <c r="CY30" s="597"/>
      <c r="CZ30" s="604">
        <v>3.7</v>
      </c>
      <c r="DA30" s="628"/>
      <c r="DB30" s="628"/>
      <c r="DC30" s="629"/>
      <c r="DD30" s="607">
        <v>1612605</v>
      </c>
      <c r="DE30" s="377"/>
      <c r="DF30" s="377"/>
      <c r="DG30" s="377"/>
      <c r="DH30" s="377"/>
      <c r="DI30" s="377"/>
      <c r="DJ30" s="377"/>
      <c r="DK30" s="597"/>
      <c r="DL30" s="607">
        <v>1612605</v>
      </c>
      <c r="DM30" s="377"/>
      <c r="DN30" s="377"/>
      <c r="DO30" s="377"/>
      <c r="DP30" s="377"/>
      <c r="DQ30" s="377"/>
      <c r="DR30" s="377"/>
      <c r="DS30" s="377"/>
      <c r="DT30" s="377"/>
      <c r="DU30" s="377"/>
      <c r="DV30" s="597"/>
      <c r="DW30" s="604">
        <v>6.3</v>
      </c>
      <c r="DX30" s="628"/>
      <c r="DY30" s="628"/>
      <c r="DZ30" s="628"/>
      <c r="EA30" s="628"/>
      <c r="EB30" s="628"/>
      <c r="EC30" s="630"/>
    </row>
    <row r="31" spans="2:133" ht="11.25" customHeight="1" x14ac:dyDescent="0.15">
      <c r="B31" s="601" t="s">
        <v>355</v>
      </c>
      <c r="C31" s="602"/>
      <c r="D31" s="602"/>
      <c r="E31" s="602"/>
      <c r="F31" s="602"/>
      <c r="G31" s="602"/>
      <c r="H31" s="602"/>
      <c r="I31" s="602"/>
      <c r="J31" s="602"/>
      <c r="K31" s="602"/>
      <c r="L31" s="602"/>
      <c r="M31" s="602"/>
      <c r="N31" s="602"/>
      <c r="O31" s="602"/>
      <c r="P31" s="602"/>
      <c r="Q31" s="603"/>
      <c r="R31" s="596">
        <v>5523085</v>
      </c>
      <c r="S31" s="377"/>
      <c r="T31" s="377"/>
      <c r="U31" s="377"/>
      <c r="V31" s="377"/>
      <c r="W31" s="377"/>
      <c r="X31" s="377"/>
      <c r="Y31" s="597"/>
      <c r="Z31" s="598">
        <v>11.5</v>
      </c>
      <c r="AA31" s="598"/>
      <c r="AB31" s="598"/>
      <c r="AC31" s="598"/>
      <c r="AD31" s="599" t="s">
        <v>216</v>
      </c>
      <c r="AE31" s="599"/>
      <c r="AF31" s="599"/>
      <c r="AG31" s="599"/>
      <c r="AH31" s="599"/>
      <c r="AI31" s="599"/>
      <c r="AJ31" s="599"/>
      <c r="AK31" s="599"/>
      <c r="AL31" s="604" t="s">
        <v>216</v>
      </c>
      <c r="AM31" s="383"/>
      <c r="AN31" s="383"/>
      <c r="AO31" s="605"/>
      <c r="AP31" s="550" t="s">
        <v>8</v>
      </c>
      <c r="AQ31" s="551"/>
      <c r="AR31" s="551"/>
      <c r="AS31" s="551"/>
      <c r="AT31" s="681" t="s">
        <v>409</v>
      </c>
      <c r="AU31" s="46"/>
      <c r="AV31" s="46"/>
      <c r="AW31" s="46"/>
      <c r="AX31" s="585" t="s">
        <v>293</v>
      </c>
      <c r="AY31" s="586"/>
      <c r="AZ31" s="586"/>
      <c r="BA31" s="586"/>
      <c r="BB31" s="586"/>
      <c r="BC31" s="586"/>
      <c r="BD31" s="586"/>
      <c r="BE31" s="586"/>
      <c r="BF31" s="587"/>
      <c r="BG31" s="634">
        <v>99.4</v>
      </c>
      <c r="BH31" s="635"/>
      <c r="BI31" s="635"/>
      <c r="BJ31" s="635"/>
      <c r="BK31" s="635"/>
      <c r="BL31" s="635"/>
      <c r="BM31" s="594">
        <v>97.5</v>
      </c>
      <c r="BN31" s="635"/>
      <c r="BO31" s="635"/>
      <c r="BP31" s="635"/>
      <c r="BQ31" s="636"/>
      <c r="BR31" s="634">
        <v>99.4</v>
      </c>
      <c r="BS31" s="635"/>
      <c r="BT31" s="635"/>
      <c r="BU31" s="635"/>
      <c r="BV31" s="635"/>
      <c r="BW31" s="635"/>
      <c r="BX31" s="594">
        <v>97.3</v>
      </c>
      <c r="BY31" s="635"/>
      <c r="BZ31" s="635"/>
      <c r="CA31" s="635"/>
      <c r="CB31" s="636"/>
      <c r="CD31" s="577"/>
      <c r="CE31" s="572"/>
      <c r="CF31" s="601" t="s">
        <v>327</v>
      </c>
      <c r="CG31" s="602"/>
      <c r="CH31" s="602"/>
      <c r="CI31" s="602"/>
      <c r="CJ31" s="602"/>
      <c r="CK31" s="602"/>
      <c r="CL31" s="602"/>
      <c r="CM31" s="602"/>
      <c r="CN31" s="602"/>
      <c r="CO31" s="602"/>
      <c r="CP31" s="602"/>
      <c r="CQ31" s="603"/>
      <c r="CR31" s="596">
        <v>105312</v>
      </c>
      <c r="CS31" s="626"/>
      <c r="CT31" s="626"/>
      <c r="CU31" s="626"/>
      <c r="CV31" s="626"/>
      <c r="CW31" s="626"/>
      <c r="CX31" s="626"/>
      <c r="CY31" s="627"/>
      <c r="CZ31" s="604">
        <v>0.2</v>
      </c>
      <c r="DA31" s="628"/>
      <c r="DB31" s="628"/>
      <c r="DC31" s="629"/>
      <c r="DD31" s="607">
        <v>105312</v>
      </c>
      <c r="DE31" s="626"/>
      <c r="DF31" s="626"/>
      <c r="DG31" s="626"/>
      <c r="DH31" s="626"/>
      <c r="DI31" s="626"/>
      <c r="DJ31" s="626"/>
      <c r="DK31" s="627"/>
      <c r="DL31" s="607">
        <v>105312</v>
      </c>
      <c r="DM31" s="626"/>
      <c r="DN31" s="626"/>
      <c r="DO31" s="626"/>
      <c r="DP31" s="626"/>
      <c r="DQ31" s="626"/>
      <c r="DR31" s="626"/>
      <c r="DS31" s="626"/>
      <c r="DT31" s="626"/>
      <c r="DU31" s="626"/>
      <c r="DV31" s="627"/>
      <c r="DW31" s="604">
        <v>0.4</v>
      </c>
      <c r="DX31" s="628"/>
      <c r="DY31" s="628"/>
      <c r="DZ31" s="628"/>
      <c r="EA31" s="628"/>
      <c r="EB31" s="628"/>
      <c r="EC31" s="630"/>
    </row>
    <row r="32" spans="2:133" ht="11.25" customHeight="1" x14ac:dyDescent="0.15">
      <c r="B32" s="637" t="s">
        <v>61</v>
      </c>
      <c r="C32" s="638"/>
      <c r="D32" s="638"/>
      <c r="E32" s="638"/>
      <c r="F32" s="638"/>
      <c r="G32" s="638"/>
      <c r="H32" s="638"/>
      <c r="I32" s="638"/>
      <c r="J32" s="638"/>
      <c r="K32" s="638"/>
      <c r="L32" s="638"/>
      <c r="M32" s="638"/>
      <c r="N32" s="638"/>
      <c r="O32" s="638"/>
      <c r="P32" s="638"/>
      <c r="Q32" s="639"/>
      <c r="R32" s="596" t="s">
        <v>216</v>
      </c>
      <c r="S32" s="377"/>
      <c r="T32" s="377"/>
      <c r="U32" s="377"/>
      <c r="V32" s="377"/>
      <c r="W32" s="377"/>
      <c r="X32" s="377"/>
      <c r="Y32" s="597"/>
      <c r="Z32" s="598" t="s">
        <v>216</v>
      </c>
      <c r="AA32" s="598"/>
      <c r="AB32" s="598"/>
      <c r="AC32" s="598"/>
      <c r="AD32" s="599" t="s">
        <v>216</v>
      </c>
      <c r="AE32" s="599"/>
      <c r="AF32" s="599"/>
      <c r="AG32" s="599"/>
      <c r="AH32" s="599"/>
      <c r="AI32" s="599"/>
      <c r="AJ32" s="599"/>
      <c r="AK32" s="599"/>
      <c r="AL32" s="604" t="s">
        <v>216</v>
      </c>
      <c r="AM32" s="383"/>
      <c r="AN32" s="383"/>
      <c r="AO32" s="605"/>
      <c r="AP32" s="680"/>
      <c r="AQ32" s="537"/>
      <c r="AR32" s="537"/>
      <c r="AS32" s="537"/>
      <c r="AT32" s="682"/>
      <c r="AU32" s="8" t="s">
        <v>269</v>
      </c>
      <c r="AV32" s="8"/>
      <c r="AW32" s="8"/>
      <c r="AX32" s="601" t="s">
        <v>388</v>
      </c>
      <c r="AY32" s="602"/>
      <c r="AZ32" s="602"/>
      <c r="BA32" s="602"/>
      <c r="BB32" s="602"/>
      <c r="BC32" s="602"/>
      <c r="BD32" s="602"/>
      <c r="BE32" s="602"/>
      <c r="BF32" s="603"/>
      <c r="BG32" s="640">
        <v>98.9</v>
      </c>
      <c r="BH32" s="626"/>
      <c r="BI32" s="626"/>
      <c r="BJ32" s="626"/>
      <c r="BK32" s="626"/>
      <c r="BL32" s="626"/>
      <c r="BM32" s="383">
        <v>97.1</v>
      </c>
      <c r="BN32" s="641"/>
      <c r="BO32" s="641"/>
      <c r="BP32" s="641"/>
      <c r="BQ32" s="642"/>
      <c r="BR32" s="640">
        <v>99.1</v>
      </c>
      <c r="BS32" s="626"/>
      <c r="BT32" s="626"/>
      <c r="BU32" s="626"/>
      <c r="BV32" s="626"/>
      <c r="BW32" s="626"/>
      <c r="BX32" s="383">
        <v>96.9</v>
      </c>
      <c r="BY32" s="641"/>
      <c r="BZ32" s="641"/>
      <c r="CA32" s="641"/>
      <c r="CB32" s="642"/>
      <c r="CD32" s="578"/>
      <c r="CE32" s="580"/>
      <c r="CF32" s="601" t="s">
        <v>224</v>
      </c>
      <c r="CG32" s="602"/>
      <c r="CH32" s="602"/>
      <c r="CI32" s="602"/>
      <c r="CJ32" s="602"/>
      <c r="CK32" s="602"/>
      <c r="CL32" s="602"/>
      <c r="CM32" s="602"/>
      <c r="CN32" s="602"/>
      <c r="CO32" s="602"/>
      <c r="CP32" s="602"/>
      <c r="CQ32" s="603"/>
      <c r="CR32" s="596" t="s">
        <v>216</v>
      </c>
      <c r="CS32" s="377"/>
      <c r="CT32" s="377"/>
      <c r="CU32" s="377"/>
      <c r="CV32" s="377"/>
      <c r="CW32" s="377"/>
      <c r="CX32" s="377"/>
      <c r="CY32" s="597"/>
      <c r="CZ32" s="604" t="s">
        <v>216</v>
      </c>
      <c r="DA32" s="628"/>
      <c r="DB32" s="628"/>
      <c r="DC32" s="629"/>
      <c r="DD32" s="607" t="s">
        <v>216</v>
      </c>
      <c r="DE32" s="377"/>
      <c r="DF32" s="377"/>
      <c r="DG32" s="377"/>
      <c r="DH32" s="377"/>
      <c r="DI32" s="377"/>
      <c r="DJ32" s="377"/>
      <c r="DK32" s="597"/>
      <c r="DL32" s="607" t="s">
        <v>216</v>
      </c>
      <c r="DM32" s="377"/>
      <c r="DN32" s="377"/>
      <c r="DO32" s="377"/>
      <c r="DP32" s="377"/>
      <c r="DQ32" s="377"/>
      <c r="DR32" s="377"/>
      <c r="DS32" s="377"/>
      <c r="DT32" s="377"/>
      <c r="DU32" s="377"/>
      <c r="DV32" s="597"/>
      <c r="DW32" s="604" t="s">
        <v>216</v>
      </c>
      <c r="DX32" s="628"/>
      <c r="DY32" s="628"/>
      <c r="DZ32" s="628"/>
      <c r="EA32" s="628"/>
      <c r="EB32" s="628"/>
      <c r="EC32" s="630"/>
    </row>
    <row r="33" spans="2:133" ht="11.25" customHeight="1" x14ac:dyDescent="0.15">
      <c r="B33" s="601" t="s">
        <v>37</v>
      </c>
      <c r="C33" s="602"/>
      <c r="D33" s="602"/>
      <c r="E33" s="602"/>
      <c r="F33" s="602"/>
      <c r="G33" s="602"/>
      <c r="H33" s="602"/>
      <c r="I33" s="602"/>
      <c r="J33" s="602"/>
      <c r="K33" s="602"/>
      <c r="L33" s="602"/>
      <c r="M33" s="602"/>
      <c r="N33" s="602"/>
      <c r="O33" s="602"/>
      <c r="P33" s="602"/>
      <c r="Q33" s="603"/>
      <c r="R33" s="596">
        <v>2589158</v>
      </c>
      <c r="S33" s="377"/>
      <c r="T33" s="377"/>
      <c r="U33" s="377"/>
      <c r="V33" s="377"/>
      <c r="W33" s="377"/>
      <c r="X33" s="377"/>
      <c r="Y33" s="597"/>
      <c r="Z33" s="598">
        <v>5.4</v>
      </c>
      <c r="AA33" s="598"/>
      <c r="AB33" s="598"/>
      <c r="AC33" s="598"/>
      <c r="AD33" s="599" t="s">
        <v>216</v>
      </c>
      <c r="AE33" s="599"/>
      <c r="AF33" s="599"/>
      <c r="AG33" s="599"/>
      <c r="AH33" s="599"/>
      <c r="AI33" s="599"/>
      <c r="AJ33" s="599"/>
      <c r="AK33" s="599"/>
      <c r="AL33" s="604" t="s">
        <v>216</v>
      </c>
      <c r="AM33" s="383"/>
      <c r="AN33" s="383"/>
      <c r="AO33" s="605"/>
      <c r="AP33" s="553"/>
      <c r="AQ33" s="554"/>
      <c r="AR33" s="554"/>
      <c r="AS33" s="554"/>
      <c r="AT33" s="683"/>
      <c r="AU33" s="47"/>
      <c r="AV33" s="47"/>
      <c r="AW33" s="47"/>
      <c r="AX33" s="613" t="s">
        <v>168</v>
      </c>
      <c r="AY33" s="614"/>
      <c r="AZ33" s="614"/>
      <c r="BA33" s="614"/>
      <c r="BB33" s="614"/>
      <c r="BC33" s="614"/>
      <c r="BD33" s="614"/>
      <c r="BE33" s="614"/>
      <c r="BF33" s="615"/>
      <c r="BG33" s="643">
        <v>99.6</v>
      </c>
      <c r="BH33" s="644"/>
      <c r="BI33" s="644"/>
      <c r="BJ33" s="644"/>
      <c r="BK33" s="644"/>
      <c r="BL33" s="644"/>
      <c r="BM33" s="645">
        <v>97.7</v>
      </c>
      <c r="BN33" s="644"/>
      <c r="BO33" s="644"/>
      <c r="BP33" s="644"/>
      <c r="BQ33" s="646"/>
      <c r="BR33" s="643">
        <v>99.6</v>
      </c>
      <c r="BS33" s="644"/>
      <c r="BT33" s="644"/>
      <c r="BU33" s="644"/>
      <c r="BV33" s="644"/>
      <c r="BW33" s="644"/>
      <c r="BX33" s="645">
        <v>97.4</v>
      </c>
      <c r="BY33" s="644"/>
      <c r="BZ33" s="644"/>
      <c r="CA33" s="644"/>
      <c r="CB33" s="646"/>
      <c r="CD33" s="601" t="s">
        <v>410</v>
      </c>
      <c r="CE33" s="602"/>
      <c r="CF33" s="602"/>
      <c r="CG33" s="602"/>
      <c r="CH33" s="602"/>
      <c r="CI33" s="602"/>
      <c r="CJ33" s="602"/>
      <c r="CK33" s="602"/>
      <c r="CL33" s="602"/>
      <c r="CM33" s="602"/>
      <c r="CN33" s="602"/>
      <c r="CO33" s="602"/>
      <c r="CP33" s="602"/>
      <c r="CQ33" s="603"/>
      <c r="CR33" s="596">
        <v>21340100</v>
      </c>
      <c r="CS33" s="626"/>
      <c r="CT33" s="626"/>
      <c r="CU33" s="626"/>
      <c r="CV33" s="626"/>
      <c r="CW33" s="626"/>
      <c r="CX33" s="626"/>
      <c r="CY33" s="627"/>
      <c r="CZ33" s="604">
        <v>48.1</v>
      </c>
      <c r="DA33" s="628"/>
      <c r="DB33" s="628"/>
      <c r="DC33" s="629"/>
      <c r="DD33" s="607">
        <v>18282019</v>
      </c>
      <c r="DE33" s="626"/>
      <c r="DF33" s="626"/>
      <c r="DG33" s="626"/>
      <c r="DH33" s="626"/>
      <c r="DI33" s="626"/>
      <c r="DJ33" s="626"/>
      <c r="DK33" s="627"/>
      <c r="DL33" s="607">
        <v>11215722</v>
      </c>
      <c r="DM33" s="626"/>
      <c r="DN33" s="626"/>
      <c r="DO33" s="626"/>
      <c r="DP33" s="626"/>
      <c r="DQ33" s="626"/>
      <c r="DR33" s="626"/>
      <c r="DS33" s="626"/>
      <c r="DT33" s="626"/>
      <c r="DU33" s="626"/>
      <c r="DV33" s="627"/>
      <c r="DW33" s="604">
        <v>43.8</v>
      </c>
      <c r="DX33" s="628"/>
      <c r="DY33" s="628"/>
      <c r="DZ33" s="628"/>
      <c r="EA33" s="628"/>
      <c r="EB33" s="628"/>
      <c r="EC33" s="630"/>
    </row>
    <row r="34" spans="2:133" ht="11.25" customHeight="1" x14ac:dyDescent="0.15">
      <c r="B34" s="601" t="s">
        <v>254</v>
      </c>
      <c r="C34" s="602"/>
      <c r="D34" s="602"/>
      <c r="E34" s="602"/>
      <c r="F34" s="602"/>
      <c r="G34" s="602"/>
      <c r="H34" s="602"/>
      <c r="I34" s="602"/>
      <c r="J34" s="602"/>
      <c r="K34" s="602"/>
      <c r="L34" s="602"/>
      <c r="M34" s="602"/>
      <c r="N34" s="602"/>
      <c r="O34" s="602"/>
      <c r="P34" s="602"/>
      <c r="Q34" s="603"/>
      <c r="R34" s="596">
        <v>153577</v>
      </c>
      <c r="S34" s="377"/>
      <c r="T34" s="377"/>
      <c r="U34" s="377"/>
      <c r="V34" s="377"/>
      <c r="W34" s="377"/>
      <c r="X34" s="377"/>
      <c r="Y34" s="597"/>
      <c r="Z34" s="598">
        <v>0.3</v>
      </c>
      <c r="AA34" s="598"/>
      <c r="AB34" s="598"/>
      <c r="AC34" s="598"/>
      <c r="AD34" s="599" t="s">
        <v>216</v>
      </c>
      <c r="AE34" s="599"/>
      <c r="AF34" s="599"/>
      <c r="AG34" s="599"/>
      <c r="AH34" s="599"/>
      <c r="AI34" s="599"/>
      <c r="AJ34" s="599"/>
      <c r="AK34" s="599"/>
      <c r="AL34" s="604" t="s">
        <v>216</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413</v>
      </c>
      <c r="CE34" s="602"/>
      <c r="CF34" s="602"/>
      <c r="CG34" s="602"/>
      <c r="CH34" s="602"/>
      <c r="CI34" s="602"/>
      <c r="CJ34" s="602"/>
      <c r="CK34" s="602"/>
      <c r="CL34" s="602"/>
      <c r="CM34" s="602"/>
      <c r="CN34" s="602"/>
      <c r="CO34" s="602"/>
      <c r="CP34" s="602"/>
      <c r="CQ34" s="603"/>
      <c r="CR34" s="596">
        <v>8388483</v>
      </c>
      <c r="CS34" s="377"/>
      <c r="CT34" s="377"/>
      <c r="CU34" s="377"/>
      <c r="CV34" s="377"/>
      <c r="CW34" s="377"/>
      <c r="CX34" s="377"/>
      <c r="CY34" s="597"/>
      <c r="CZ34" s="604">
        <v>18.899999999999999</v>
      </c>
      <c r="DA34" s="628"/>
      <c r="DB34" s="628"/>
      <c r="DC34" s="629"/>
      <c r="DD34" s="607">
        <v>7104685</v>
      </c>
      <c r="DE34" s="377"/>
      <c r="DF34" s="377"/>
      <c r="DG34" s="377"/>
      <c r="DH34" s="377"/>
      <c r="DI34" s="377"/>
      <c r="DJ34" s="377"/>
      <c r="DK34" s="597"/>
      <c r="DL34" s="607">
        <v>5341870</v>
      </c>
      <c r="DM34" s="377"/>
      <c r="DN34" s="377"/>
      <c r="DO34" s="377"/>
      <c r="DP34" s="377"/>
      <c r="DQ34" s="377"/>
      <c r="DR34" s="377"/>
      <c r="DS34" s="377"/>
      <c r="DT34" s="377"/>
      <c r="DU34" s="377"/>
      <c r="DV34" s="597"/>
      <c r="DW34" s="604">
        <v>20.9</v>
      </c>
      <c r="DX34" s="628"/>
      <c r="DY34" s="628"/>
      <c r="DZ34" s="628"/>
      <c r="EA34" s="628"/>
      <c r="EB34" s="628"/>
      <c r="EC34" s="630"/>
    </row>
    <row r="35" spans="2:133" ht="11.25" customHeight="1" x14ac:dyDescent="0.15">
      <c r="B35" s="601" t="s">
        <v>152</v>
      </c>
      <c r="C35" s="602"/>
      <c r="D35" s="602"/>
      <c r="E35" s="602"/>
      <c r="F35" s="602"/>
      <c r="G35" s="602"/>
      <c r="H35" s="602"/>
      <c r="I35" s="602"/>
      <c r="J35" s="602"/>
      <c r="K35" s="602"/>
      <c r="L35" s="602"/>
      <c r="M35" s="602"/>
      <c r="N35" s="602"/>
      <c r="O35" s="602"/>
      <c r="P35" s="602"/>
      <c r="Q35" s="603"/>
      <c r="R35" s="596">
        <v>278024</v>
      </c>
      <c r="S35" s="377"/>
      <c r="T35" s="377"/>
      <c r="U35" s="377"/>
      <c r="V35" s="377"/>
      <c r="W35" s="377"/>
      <c r="X35" s="377"/>
      <c r="Y35" s="597"/>
      <c r="Z35" s="598">
        <v>0.6</v>
      </c>
      <c r="AA35" s="598"/>
      <c r="AB35" s="598"/>
      <c r="AC35" s="598"/>
      <c r="AD35" s="599" t="s">
        <v>216</v>
      </c>
      <c r="AE35" s="599"/>
      <c r="AF35" s="599"/>
      <c r="AG35" s="599"/>
      <c r="AH35" s="599"/>
      <c r="AI35" s="599"/>
      <c r="AJ35" s="599"/>
      <c r="AK35" s="599"/>
      <c r="AL35" s="604" t="s">
        <v>216</v>
      </c>
      <c r="AM35" s="383"/>
      <c r="AN35" s="383"/>
      <c r="AO35" s="605"/>
      <c r="AP35" s="18"/>
      <c r="AQ35" s="371" t="s">
        <v>415</v>
      </c>
      <c r="AR35" s="372"/>
      <c r="AS35" s="372"/>
      <c r="AT35" s="372"/>
      <c r="AU35" s="372"/>
      <c r="AV35" s="372"/>
      <c r="AW35" s="372"/>
      <c r="AX35" s="372"/>
      <c r="AY35" s="372"/>
      <c r="AZ35" s="372"/>
      <c r="BA35" s="372"/>
      <c r="BB35" s="372"/>
      <c r="BC35" s="372"/>
      <c r="BD35" s="372"/>
      <c r="BE35" s="372"/>
      <c r="BF35" s="414"/>
      <c r="BG35" s="371" t="s">
        <v>227</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416</v>
      </c>
      <c r="CE35" s="602"/>
      <c r="CF35" s="602"/>
      <c r="CG35" s="602"/>
      <c r="CH35" s="602"/>
      <c r="CI35" s="602"/>
      <c r="CJ35" s="602"/>
      <c r="CK35" s="602"/>
      <c r="CL35" s="602"/>
      <c r="CM35" s="602"/>
      <c r="CN35" s="602"/>
      <c r="CO35" s="602"/>
      <c r="CP35" s="602"/>
      <c r="CQ35" s="603"/>
      <c r="CR35" s="596">
        <v>1178449</v>
      </c>
      <c r="CS35" s="626"/>
      <c r="CT35" s="626"/>
      <c r="CU35" s="626"/>
      <c r="CV35" s="626"/>
      <c r="CW35" s="626"/>
      <c r="CX35" s="626"/>
      <c r="CY35" s="627"/>
      <c r="CZ35" s="604">
        <v>2.7</v>
      </c>
      <c r="DA35" s="628"/>
      <c r="DB35" s="628"/>
      <c r="DC35" s="629"/>
      <c r="DD35" s="607">
        <v>539149</v>
      </c>
      <c r="DE35" s="626"/>
      <c r="DF35" s="626"/>
      <c r="DG35" s="626"/>
      <c r="DH35" s="626"/>
      <c r="DI35" s="626"/>
      <c r="DJ35" s="626"/>
      <c r="DK35" s="627"/>
      <c r="DL35" s="607">
        <v>459757</v>
      </c>
      <c r="DM35" s="626"/>
      <c r="DN35" s="626"/>
      <c r="DO35" s="626"/>
      <c r="DP35" s="626"/>
      <c r="DQ35" s="626"/>
      <c r="DR35" s="626"/>
      <c r="DS35" s="626"/>
      <c r="DT35" s="626"/>
      <c r="DU35" s="626"/>
      <c r="DV35" s="627"/>
      <c r="DW35" s="604">
        <v>1.8</v>
      </c>
      <c r="DX35" s="628"/>
      <c r="DY35" s="628"/>
      <c r="DZ35" s="628"/>
      <c r="EA35" s="628"/>
      <c r="EB35" s="628"/>
      <c r="EC35" s="630"/>
    </row>
    <row r="36" spans="2:133" ht="11.25" customHeight="1" x14ac:dyDescent="0.15">
      <c r="B36" s="601" t="s">
        <v>419</v>
      </c>
      <c r="C36" s="602"/>
      <c r="D36" s="602"/>
      <c r="E36" s="602"/>
      <c r="F36" s="602"/>
      <c r="G36" s="602"/>
      <c r="H36" s="602"/>
      <c r="I36" s="602"/>
      <c r="J36" s="602"/>
      <c r="K36" s="602"/>
      <c r="L36" s="602"/>
      <c r="M36" s="602"/>
      <c r="N36" s="602"/>
      <c r="O36" s="602"/>
      <c r="P36" s="602"/>
      <c r="Q36" s="603"/>
      <c r="R36" s="596">
        <v>4946671</v>
      </c>
      <c r="S36" s="377"/>
      <c r="T36" s="377"/>
      <c r="U36" s="377"/>
      <c r="V36" s="377"/>
      <c r="W36" s="377"/>
      <c r="X36" s="377"/>
      <c r="Y36" s="597"/>
      <c r="Z36" s="598">
        <v>10.3</v>
      </c>
      <c r="AA36" s="598"/>
      <c r="AB36" s="598"/>
      <c r="AC36" s="598"/>
      <c r="AD36" s="599" t="s">
        <v>216</v>
      </c>
      <c r="AE36" s="599"/>
      <c r="AF36" s="599"/>
      <c r="AG36" s="599"/>
      <c r="AH36" s="599"/>
      <c r="AI36" s="599"/>
      <c r="AJ36" s="599"/>
      <c r="AK36" s="599"/>
      <c r="AL36" s="604" t="s">
        <v>216</v>
      </c>
      <c r="AM36" s="383"/>
      <c r="AN36" s="383"/>
      <c r="AO36" s="605"/>
      <c r="AP36" s="18"/>
      <c r="AQ36" s="647" t="s">
        <v>404</v>
      </c>
      <c r="AR36" s="648"/>
      <c r="AS36" s="648"/>
      <c r="AT36" s="648"/>
      <c r="AU36" s="648"/>
      <c r="AV36" s="648"/>
      <c r="AW36" s="648"/>
      <c r="AX36" s="648"/>
      <c r="AY36" s="649"/>
      <c r="AZ36" s="588">
        <v>4295285</v>
      </c>
      <c r="BA36" s="589"/>
      <c r="BB36" s="589"/>
      <c r="BC36" s="589"/>
      <c r="BD36" s="589"/>
      <c r="BE36" s="589"/>
      <c r="BF36" s="650"/>
      <c r="BG36" s="585" t="s">
        <v>420</v>
      </c>
      <c r="BH36" s="586"/>
      <c r="BI36" s="586"/>
      <c r="BJ36" s="586"/>
      <c r="BK36" s="586"/>
      <c r="BL36" s="586"/>
      <c r="BM36" s="586"/>
      <c r="BN36" s="586"/>
      <c r="BO36" s="586"/>
      <c r="BP36" s="586"/>
      <c r="BQ36" s="586"/>
      <c r="BR36" s="586"/>
      <c r="BS36" s="586"/>
      <c r="BT36" s="586"/>
      <c r="BU36" s="587"/>
      <c r="BV36" s="588">
        <v>257190</v>
      </c>
      <c r="BW36" s="589"/>
      <c r="BX36" s="589"/>
      <c r="BY36" s="589"/>
      <c r="BZ36" s="589"/>
      <c r="CA36" s="589"/>
      <c r="CB36" s="650"/>
      <c r="CD36" s="601" t="s">
        <v>35</v>
      </c>
      <c r="CE36" s="602"/>
      <c r="CF36" s="602"/>
      <c r="CG36" s="602"/>
      <c r="CH36" s="602"/>
      <c r="CI36" s="602"/>
      <c r="CJ36" s="602"/>
      <c r="CK36" s="602"/>
      <c r="CL36" s="602"/>
      <c r="CM36" s="602"/>
      <c r="CN36" s="602"/>
      <c r="CO36" s="602"/>
      <c r="CP36" s="602"/>
      <c r="CQ36" s="603"/>
      <c r="CR36" s="596">
        <v>5941223</v>
      </c>
      <c r="CS36" s="377"/>
      <c r="CT36" s="377"/>
      <c r="CU36" s="377"/>
      <c r="CV36" s="377"/>
      <c r="CW36" s="377"/>
      <c r="CX36" s="377"/>
      <c r="CY36" s="597"/>
      <c r="CZ36" s="604">
        <v>13.4</v>
      </c>
      <c r="DA36" s="628"/>
      <c r="DB36" s="628"/>
      <c r="DC36" s="629"/>
      <c r="DD36" s="607">
        <v>5347336</v>
      </c>
      <c r="DE36" s="377"/>
      <c r="DF36" s="377"/>
      <c r="DG36" s="377"/>
      <c r="DH36" s="377"/>
      <c r="DI36" s="377"/>
      <c r="DJ36" s="377"/>
      <c r="DK36" s="597"/>
      <c r="DL36" s="607">
        <v>3616565</v>
      </c>
      <c r="DM36" s="377"/>
      <c r="DN36" s="377"/>
      <c r="DO36" s="377"/>
      <c r="DP36" s="377"/>
      <c r="DQ36" s="377"/>
      <c r="DR36" s="377"/>
      <c r="DS36" s="377"/>
      <c r="DT36" s="377"/>
      <c r="DU36" s="377"/>
      <c r="DV36" s="597"/>
      <c r="DW36" s="604">
        <v>14.1</v>
      </c>
      <c r="DX36" s="628"/>
      <c r="DY36" s="628"/>
      <c r="DZ36" s="628"/>
      <c r="EA36" s="628"/>
      <c r="EB36" s="628"/>
      <c r="EC36" s="630"/>
    </row>
    <row r="37" spans="2:133" ht="11.25" customHeight="1" x14ac:dyDescent="0.15">
      <c r="B37" s="601" t="s">
        <v>389</v>
      </c>
      <c r="C37" s="602"/>
      <c r="D37" s="602"/>
      <c r="E37" s="602"/>
      <c r="F37" s="602"/>
      <c r="G37" s="602"/>
      <c r="H37" s="602"/>
      <c r="I37" s="602"/>
      <c r="J37" s="602"/>
      <c r="K37" s="602"/>
      <c r="L37" s="602"/>
      <c r="M37" s="602"/>
      <c r="N37" s="602"/>
      <c r="O37" s="602"/>
      <c r="P37" s="602"/>
      <c r="Q37" s="603"/>
      <c r="R37" s="596">
        <v>3367528</v>
      </c>
      <c r="S37" s="377"/>
      <c r="T37" s="377"/>
      <c r="U37" s="377"/>
      <c r="V37" s="377"/>
      <c r="W37" s="377"/>
      <c r="X37" s="377"/>
      <c r="Y37" s="597"/>
      <c r="Z37" s="598">
        <v>7</v>
      </c>
      <c r="AA37" s="598"/>
      <c r="AB37" s="598"/>
      <c r="AC37" s="598"/>
      <c r="AD37" s="599" t="s">
        <v>216</v>
      </c>
      <c r="AE37" s="599"/>
      <c r="AF37" s="599"/>
      <c r="AG37" s="599"/>
      <c r="AH37" s="599"/>
      <c r="AI37" s="599"/>
      <c r="AJ37" s="599"/>
      <c r="AK37" s="599"/>
      <c r="AL37" s="604" t="s">
        <v>216</v>
      </c>
      <c r="AM37" s="383"/>
      <c r="AN37" s="383"/>
      <c r="AO37" s="605"/>
      <c r="AQ37" s="651" t="s">
        <v>421</v>
      </c>
      <c r="AR37" s="380"/>
      <c r="AS37" s="380"/>
      <c r="AT37" s="380"/>
      <c r="AU37" s="380"/>
      <c r="AV37" s="380"/>
      <c r="AW37" s="380"/>
      <c r="AX37" s="380"/>
      <c r="AY37" s="652"/>
      <c r="AZ37" s="596">
        <v>1170044</v>
      </c>
      <c r="BA37" s="377"/>
      <c r="BB37" s="377"/>
      <c r="BC37" s="377"/>
      <c r="BD37" s="626"/>
      <c r="BE37" s="626"/>
      <c r="BF37" s="642"/>
      <c r="BG37" s="601" t="s">
        <v>424</v>
      </c>
      <c r="BH37" s="602"/>
      <c r="BI37" s="602"/>
      <c r="BJ37" s="602"/>
      <c r="BK37" s="602"/>
      <c r="BL37" s="602"/>
      <c r="BM37" s="602"/>
      <c r="BN37" s="602"/>
      <c r="BO37" s="602"/>
      <c r="BP37" s="602"/>
      <c r="BQ37" s="602"/>
      <c r="BR37" s="602"/>
      <c r="BS37" s="602"/>
      <c r="BT37" s="602"/>
      <c r="BU37" s="603"/>
      <c r="BV37" s="596">
        <v>231634</v>
      </c>
      <c r="BW37" s="377"/>
      <c r="BX37" s="377"/>
      <c r="BY37" s="377"/>
      <c r="BZ37" s="377"/>
      <c r="CA37" s="377"/>
      <c r="CB37" s="608"/>
      <c r="CD37" s="601" t="s">
        <v>167</v>
      </c>
      <c r="CE37" s="602"/>
      <c r="CF37" s="602"/>
      <c r="CG37" s="602"/>
      <c r="CH37" s="602"/>
      <c r="CI37" s="602"/>
      <c r="CJ37" s="602"/>
      <c r="CK37" s="602"/>
      <c r="CL37" s="602"/>
      <c r="CM37" s="602"/>
      <c r="CN37" s="602"/>
      <c r="CO37" s="602"/>
      <c r="CP37" s="602"/>
      <c r="CQ37" s="603"/>
      <c r="CR37" s="596">
        <v>2755993</v>
      </c>
      <c r="CS37" s="626"/>
      <c r="CT37" s="626"/>
      <c r="CU37" s="626"/>
      <c r="CV37" s="626"/>
      <c r="CW37" s="626"/>
      <c r="CX37" s="626"/>
      <c r="CY37" s="627"/>
      <c r="CZ37" s="604">
        <v>6.2</v>
      </c>
      <c r="DA37" s="628"/>
      <c r="DB37" s="628"/>
      <c r="DC37" s="629"/>
      <c r="DD37" s="607">
        <v>2713928</v>
      </c>
      <c r="DE37" s="626"/>
      <c r="DF37" s="626"/>
      <c r="DG37" s="626"/>
      <c r="DH37" s="626"/>
      <c r="DI37" s="626"/>
      <c r="DJ37" s="626"/>
      <c r="DK37" s="627"/>
      <c r="DL37" s="607">
        <v>2689288</v>
      </c>
      <c r="DM37" s="626"/>
      <c r="DN37" s="626"/>
      <c r="DO37" s="626"/>
      <c r="DP37" s="626"/>
      <c r="DQ37" s="626"/>
      <c r="DR37" s="626"/>
      <c r="DS37" s="626"/>
      <c r="DT37" s="626"/>
      <c r="DU37" s="626"/>
      <c r="DV37" s="627"/>
      <c r="DW37" s="604">
        <v>10.5</v>
      </c>
      <c r="DX37" s="628"/>
      <c r="DY37" s="628"/>
      <c r="DZ37" s="628"/>
      <c r="EA37" s="628"/>
      <c r="EB37" s="628"/>
      <c r="EC37" s="630"/>
    </row>
    <row r="38" spans="2:133" ht="11.25" customHeight="1" x14ac:dyDescent="0.15">
      <c r="B38" s="601" t="s">
        <v>411</v>
      </c>
      <c r="C38" s="602"/>
      <c r="D38" s="602"/>
      <c r="E38" s="602"/>
      <c r="F38" s="602"/>
      <c r="G38" s="602"/>
      <c r="H38" s="602"/>
      <c r="I38" s="602"/>
      <c r="J38" s="602"/>
      <c r="K38" s="602"/>
      <c r="L38" s="602"/>
      <c r="M38" s="602"/>
      <c r="N38" s="602"/>
      <c r="O38" s="602"/>
      <c r="P38" s="602"/>
      <c r="Q38" s="603"/>
      <c r="R38" s="596">
        <v>732398</v>
      </c>
      <c r="S38" s="377"/>
      <c r="T38" s="377"/>
      <c r="U38" s="377"/>
      <c r="V38" s="377"/>
      <c r="W38" s="377"/>
      <c r="X38" s="377"/>
      <c r="Y38" s="597"/>
      <c r="Z38" s="598">
        <v>1.5</v>
      </c>
      <c r="AA38" s="598"/>
      <c r="AB38" s="598"/>
      <c r="AC38" s="598"/>
      <c r="AD38" s="599">
        <v>58709</v>
      </c>
      <c r="AE38" s="599"/>
      <c r="AF38" s="599"/>
      <c r="AG38" s="599"/>
      <c r="AH38" s="599"/>
      <c r="AI38" s="599"/>
      <c r="AJ38" s="599"/>
      <c r="AK38" s="599"/>
      <c r="AL38" s="604">
        <v>0.2</v>
      </c>
      <c r="AM38" s="383"/>
      <c r="AN38" s="383"/>
      <c r="AO38" s="605"/>
      <c r="AQ38" s="651" t="s">
        <v>208</v>
      </c>
      <c r="AR38" s="380"/>
      <c r="AS38" s="380"/>
      <c r="AT38" s="380"/>
      <c r="AU38" s="380"/>
      <c r="AV38" s="380"/>
      <c r="AW38" s="380"/>
      <c r="AX38" s="380"/>
      <c r="AY38" s="652"/>
      <c r="AZ38" s="596">
        <v>753544</v>
      </c>
      <c r="BA38" s="377"/>
      <c r="BB38" s="377"/>
      <c r="BC38" s="377"/>
      <c r="BD38" s="626"/>
      <c r="BE38" s="626"/>
      <c r="BF38" s="642"/>
      <c r="BG38" s="601" t="s">
        <v>425</v>
      </c>
      <c r="BH38" s="602"/>
      <c r="BI38" s="602"/>
      <c r="BJ38" s="602"/>
      <c r="BK38" s="602"/>
      <c r="BL38" s="602"/>
      <c r="BM38" s="602"/>
      <c r="BN38" s="602"/>
      <c r="BO38" s="602"/>
      <c r="BP38" s="602"/>
      <c r="BQ38" s="602"/>
      <c r="BR38" s="602"/>
      <c r="BS38" s="602"/>
      <c r="BT38" s="602"/>
      <c r="BU38" s="603"/>
      <c r="BV38" s="596">
        <v>13489</v>
      </c>
      <c r="BW38" s="377"/>
      <c r="BX38" s="377"/>
      <c r="BY38" s="377"/>
      <c r="BZ38" s="377"/>
      <c r="CA38" s="377"/>
      <c r="CB38" s="608"/>
      <c r="CD38" s="601" t="s">
        <v>426</v>
      </c>
      <c r="CE38" s="602"/>
      <c r="CF38" s="602"/>
      <c r="CG38" s="602"/>
      <c r="CH38" s="602"/>
      <c r="CI38" s="602"/>
      <c r="CJ38" s="602"/>
      <c r="CK38" s="602"/>
      <c r="CL38" s="602"/>
      <c r="CM38" s="602"/>
      <c r="CN38" s="602"/>
      <c r="CO38" s="602"/>
      <c r="CP38" s="602"/>
      <c r="CQ38" s="603"/>
      <c r="CR38" s="596">
        <v>3541741</v>
      </c>
      <c r="CS38" s="377"/>
      <c r="CT38" s="377"/>
      <c r="CU38" s="377"/>
      <c r="CV38" s="377"/>
      <c r="CW38" s="377"/>
      <c r="CX38" s="377"/>
      <c r="CY38" s="597"/>
      <c r="CZ38" s="604">
        <v>8</v>
      </c>
      <c r="DA38" s="628"/>
      <c r="DB38" s="628"/>
      <c r="DC38" s="629"/>
      <c r="DD38" s="607">
        <v>3054546</v>
      </c>
      <c r="DE38" s="377"/>
      <c r="DF38" s="377"/>
      <c r="DG38" s="377"/>
      <c r="DH38" s="377"/>
      <c r="DI38" s="377"/>
      <c r="DJ38" s="377"/>
      <c r="DK38" s="597"/>
      <c r="DL38" s="607">
        <v>1789550</v>
      </c>
      <c r="DM38" s="377"/>
      <c r="DN38" s="377"/>
      <c r="DO38" s="377"/>
      <c r="DP38" s="377"/>
      <c r="DQ38" s="377"/>
      <c r="DR38" s="377"/>
      <c r="DS38" s="377"/>
      <c r="DT38" s="377"/>
      <c r="DU38" s="377"/>
      <c r="DV38" s="597"/>
      <c r="DW38" s="604">
        <v>7</v>
      </c>
      <c r="DX38" s="628"/>
      <c r="DY38" s="628"/>
      <c r="DZ38" s="628"/>
      <c r="EA38" s="628"/>
      <c r="EB38" s="628"/>
      <c r="EC38" s="630"/>
    </row>
    <row r="39" spans="2:133" ht="11.25" customHeight="1" x14ac:dyDescent="0.15">
      <c r="B39" s="601" t="s">
        <v>427</v>
      </c>
      <c r="C39" s="602"/>
      <c r="D39" s="602"/>
      <c r="E39" s="602"/>
      <c r="F39" s="602"/>
      <c r="G39" s="602"/>
      <c r="H39" s="602"/>
      <c r="I39" s="602"/>
      <c r="J39" s="602"/>
      <c r="K39" s="602"/>
      <c r="L39" s="602"/>
      <c r="M39" s="602"/>
      <c r="N39" s="602"/>
      <c r="O39" s="602"/>
      <c r="P39" s="602"/>
      <c r="Q39" s="603"/>
      <c r="R39" s="596">
        <v>944600</v>
      </c>
      <c r="S39" s="377"/>
      <c r="T39" s="377"/>
      <c r="U39" s="377"/>
      <c r="V39" s="377"/>
      <c r="W39" s="377"/>
      <c r="X39" s="377"/>
      <c r="Y39" s="597"/>
      <c r="Z39" s="598">
        <v>2</v>
      </c>
      <c r="AA39" s="598"/>
      <c r="AB39" s="598"/>
      <c r="AC39" s="598"/>
      <c r="AD39" s="599" t="s">
        <v>216</v>
      </c>
      <c r="AE39" s="599"/>
      <c r="AF39" s="599"/>
      <c r="AG39" s="599"/>
      <c r="AH39" s="599"/>
      <c r="AI39" s="599"/>
      <c r="AJ39" s="599"/>
      <c r="AK39" s="599"/>
      <c r="AL39" s="604" t="s">
        <v>216</v>
      </c>
      <c r="AM39" s="383"/>
      <c r="AN39" s="383"/>
      <c r="AO39" s="605"/>
      <c r="AQ39" s="651" t="s">
        <v>180</v>
      </c>
      <c r="AR39" s="380"/>
      <c r="AS39" s="380"/>
      <c r="AT39" s="380"/>
      <c r="AU39" s="380"/>
      <c r="AV39" s="380"/>
      <c r="AW39" s="380"/>
      <c r="AX39" s="380"/>
      <c r="AY39" s="652"/>
      <c r="AZ39" s="596">
        <v>37825</v>
      </c>
      <c r="BA39" s="377"/>
      <c r="BB39" s="377"/>
      <c r="BC39" s="377"/>
      <c r="BD39" s="626"/>
      <c r="BE39" s="626"/>
      <c r="BF39" s="642"/>
      <c r="BG39" s="601" t="s">
        <v>350</v>
      </c>
      <c r="BH39" s="602"/>
      <c r="BI39" s="602"/>
      <c r="BJ39" s="602"/>
      <c r="BK39" s="602"/>
      <c r="BL39" s="602"/>
      <c r="BM39" s="602"/>
      <c r="BN39" s="602"/>
      <c r="BO39" s="602"/>
      <c r="BP39" s="602"/>
      <c r="BQ39" s="602"/>
      <c r="BR39" s="602"/>
      <c r="BS39" s="602"/>
      <c r="BT39" s="602"/>
      <c r="BU39" s="603"/>
      <c r="BV39" s="596">
        <v>22182</v>
      </c>
      <c r="BW39" s="377"/>
      <c r="BX39" s="377"/>
      <c r="BY39" s="377"/>
      <c r="BZ39" s="377"/>
      <c r="CA39" s="377"/>
      <c r="CB39" s="608"/>
      <c r="CD39" s="601" t="s">
        <v>431</v>
      </c>
      <c r="CE39" s="602"/>
      <c r="CF39" s="602"/>
      <c r="CG39" s="602"/>
      <c r="CH39" s="602"/>
      <c r="CI39" s="602"/>
      <c r="CJ39" s="602"/>
      <c r="CK39" s="602"/>
      <c r="CL39" s="602"/>
      <c r="CM39" s="602"/>
      <c r="CN39" s="602"/>
      <c r="CO39" s="602"/>
      <c r="CP39" s="602"/>
      <c r="CQ39" s="603"/>
      <c r="CR39" s="596">
        <v>2032778</v>
      </c>
      <c r="CS39" s="626"/>
      <c r="CT39" s="626"/>
      <c r="CU39" s="626"/>
      <c r="CV39" s="626"/>
      <c r="CW39" s="626"/>
      <c r="CX39" s="626"/>
      <c r="CY39" s="627"/>
      <c r="CZ39" s="604">
        <v>4.5999999999999996</v>
      </c>
      <c r="DA39" s="628"/>
      <c r="DB39" s="628"/>
      <c r="DC39" s="629"/>
      <c r="DD39" s="607">
        <v>2019877</v>
      </c>
      <c r="DE39" s="626"/>
      <c r="DF39" s="626"/>
      <c r="DG39" s="626"/>
      <c r="DH39" s="626"/>
      <c r="DI39" s="626"/>
      <c r="DJ39" s="626"/>
      <c r="DK39" s="627"/>
      <c r="DL39" s="607" t="s">
        <v>216</v>
      </c>
      <c r="DM39" s="626"/>
      <c r="DN39" s="626"/>
      <c r="DO39" s="626"/>
      <c r="DP39" s="626"/>
      <c r="DQ39" s="626"/>
      <c r="DR39" s="626"/>
      <c r="DS39" s="626"/>
      <c r="DT39" s="626"/>
      <c r="DU39" s="626"/>
      <c r="DV39" s="627"/>
      <c r="DW39" s="604" t="s">
        <v>216</v>
      </c>
      <c r="DX39" s="628"/>
      <c r="DY39" s="628"/>
      <c r="DZ39" s="628"/>
      <c r="EA39" s="628"/>
      <c r="EB39" s="628"/>
      <c r="EC39" s="630"/>
    </row>
    <row r="40" spans="2:133" ht="11.25" customHeight="1" x14ac:dyDescent="0.15">
      <c r="B40" s="601" t="s">
        <v>432</v>
      </c>
      <c r="C40" s="602"/>
      <c r="D40" s="602"/>
      <c r="E40" s="602"/>
      <c r="F40" s="602"/>
      <c r="G40" s="602"/>
      <c r="H40" s="602"/>
      <c r="I40" s="602"/>
      <c r="J40" s="602"/>
      <c r="K40" s="602"/>
      <c r="L40" s="602"/>
      <c r="M40" s="602"/>
      <c r="N40" s="602"/>
      <c r="O40" s="602"/>
      <c r="P40" s="602"/>
      <c r="Q40" s="603"/>
      <c r="R40" s="596" t="s">
        <v>216</v>
      </c>
      <c r="S40" s="377"/>
      <c r="T40" s="377"/>
      <c r="U40" s="377"/>
      <c r="V40" s="377"/>
      <c r="W40" s="377"/>
      <c r="X40" s="377"/>
      <c r="Y40" s="597"/>
      <c r="Z40" s="598" t="s">
        <v>216</v>
      </c>
      <c r="AA40" s="598"/>
      <c r="AB40" s="598"/>
      <c r="AC40" s="598"/>
      <c r="AD40" s="599" t="s">
        <v>216</v>
      </c>
      <c r="AE40" s="599"/>
      <c r="AF40" s="599"/>
      <c r="AG40" s="599"/>
      <c r="AH40" s="599"/>
      <c r="AI40" s="599"/>
      <c r="AJ40" s="599"/>
      <c r="AK40" s="599"/>
      <c r="AL40" s="604" t="s">
        <v>216</v>
      </c>
      <c r="AM40" s="383"/>
      <c r="AN40" s="383"/>
      <c r="AO40" s="605"/>
      <c r="AQ40" s="651" t="s">
        <v>111</v>
      </c>
      <c r="AR40" s="380"/>
      <c r="AS40" s="380"/>
      <c r="AT40" s="380"/>
      <c r="AU40" s="380"/>
      <c r="AV40" s="380"/>
      <c r="AW40" s="380"/>
      <c r="AX40" s="380"/>
      <c r="AY40" s="652"/>
      <c r="AZ40" s="596" t="s">
        <v>216</v>
      </c>
      <c r="BA40" s="377"/>
      <c r="BB40" s="377"/>
      <c r="BC40" s="377"/>
      <c r="BD40" s="626"/>
      <c r="BE40" s="626"/>
      <c r="BF40" s="642"/>
      <c r="BG40" s="680" t="s">
        <v>433</v>
      </c>
      <c r="BH40" s="537"/>
      <c r="BI40" s="537"/>
      <c r="BJ40" s="537"/>
      <c r="BK40" s="537"/>
      <c r="BL40" s="7"/>
      <c r="BM40" s="602" t="s">
        <v>434</v>
      </c>
      <c r="BN40" s="602"/>
      <c r="BO40" s="602"/>
      <c r="BP40" s="602"/>
      <c r="BQ40" s="602"/>
      <c r="BR40" s="602"/>
      <c r="BS40" s="602"/>
      <c r="BT40" s="602"/>
      <c r="BU40" s="603"/>
      <c r="BV40" s="596">
        <v>109</v>
      </c>
      <c r="BW40" s="377"/>
      <c r="BX40" s="377"/>
      <c r="BY40" s="377"/>
      <c r="BZ40" s="377"/>
      <c r="CA40" s="377"/>
      <c r="CB40" s="608"/>
      <c r="CD40" s="601" t="s">
        <v>384</v>
      </c>
      <c r="CE40" s="602"/>
      <c r="CF40" s="602"/>
      <c r="CG40" s="602"/>
      <c r="CH40" s="602"/>
      <c r="CI40" s="602"/>
      <c r="CJ40" s="602"/>
      <c r="CK40" s="602"/>
      <c r="CL40" s="602"/>
      <c r="CM40" s="602"/>
      <c r="CN40" s="602"/>
      <c r="CO40" s="602"/>
      <c r="CP40" s="602"/>
      <c r="CQ40" s="603"/>
      <c r="CR40" s="596">
        <v>257426</v>
      </c>
      <c r="CS40" s="377"/>
      <c r="CT40" s="377"/>
      <c r="CU40" s="377"/>
      <c r="CV40" s="377"/>
      <c r="CW40" s="377"/>
      <c r="CX40" s="377"/>
      <c r="CY40" s="597"/>
      <c r="CZ40" s="604">
        <v>0.6</v>
      </c>
      <c r="DA40" s="628"/>
      <c r="DB40" s="628"/>
      <c r="DC40" s="629"/>
      <c r="DD40" s="607">
        <v>216426</v>
      </c>
      <c r="DE40" s="377"/>
      <c r="DF40" s="377"/>
      <c r="DG40" s="377"/>
      <c r="DH40" s="377"/>
      <c r="DI40" s="377"/>
      <c r="DJ40" s="377"/>
      <c r="DK40" s="597"/>
      <c r="DL40" s="607">
        <v>7980</v>
      </c>
      <c r="DM40" s="377"/>
      <c r="DN40" s="377"/>
      <c r="DO40" s="377"/>
      <c r="DP40" s="377"/>
      <c r="DQ40" s="377"/>
      <c r="DR40" s="377"/>
      <c r="DS40" s="377"/>
      <c r="DT40" s="377"/>
      <c r="DU40" s="377"/>
      <c r="DV40" s="597"/>
      <c r="DW40" s="604">
        <v>0</v>
      </c>
      <c r="DX40" s="628"/>
      <c r="DY40" s="628"/>
      <c r="DZ40" s="628"/>
      <c r="EA40" s="628"/>
      <c r="EB40" s="628"/>
      <c r="EC40" s="630"/>
    </row>
    <row r="41" spans="2:133" ht="11.25" customHeight="1" x14ac:dyDescent="0.15">
      <c r="B41" s="601" t="s">
        <v>435</v>
      </c>
      <c r="C41" s="602"/>
      <c r="D41" s="602"/>
      <c r="E41" s="602"/>
      <c r="F41" s="602"/>
      <c r="G41" s="602"/>
      <c r="H41" s="602"/>
      <c r="I41" s="602"/>
      <c r="J41" s="602"/>
      <c r="K41" s="602"/>
      <c r="L41" s="602"/>
      <c r="M41" s="602"/>
      <c r="N41" s="602"/>
      <c r="O41" s="602"/>
      <c r="P41" s="602"/>
      <c r="Q41" s="603"/>
      <c r="R41" s="596" t="s">
        <v>216</v>
      </c>
      <c r="S41" s="377"/>
      <c r="T41" s="377"/>
      <c r="U41" s="377"/>
      <c r="V41" s="377"/>
      <c r="W41" s="377"/>
      <c r="X41" s="377"/>
      <c r="Y41" s="597"/>
      <c r="Z41" s="598" t="s">
        <v>216</v>
      </c>
      <c r="AA41" s="598"/>
      <c r="AB41" s="598"/>
      <c r="AC41" s="598"/>
      <c r="AD41" s="599" t="s">
        <v>216</v>
      </c>
      <c r="AE41" s="599"/>
      <c r="AF41" s="599"/>
      <c r="AG41" s="599"/>
      <c r="AH41" s="599"/>
      <c r="AI41" s="599"/>
      <c r="AJ41" s="599"/>
      <c r="AK41" s="599"/>
      <c r="AL41" s="604" t="s">
        <v>216</v>
      </c>
      <c r="AM41" s="383"/>
      <c r="AN41" s="383"/>
      <c r="AO41" s="605"/>
      <c r="AQ41" s="651" t="s">
        <v>437</v>
      </c>
      <c r="AR41" s="380"/>
      <c r="AS41" s="380"/>
      <c r="AT41" s="380"/>
      <c r="AU41" s="380"/>
      <c r="AV41" s="380"/>
      <c r="AW41" s="380"/>
      <c r="AX41" s="380"/>
      <c r="AY41" s="652"/>
      <c r="AZ41" s="596">
        <v>666845</v>
      </c>
      <c r="BA41" s="377"/>
      <c r="BB41" s="377"/>
      <c r="BC41" s="377"/>
      <c r="BD41" s="626"/>
      <c r="BE41" s="626"/>
      <c r="BF41" s="642"/>
      <c r="BG41" s="680"/>
      <c r="BH41" s="537"/>
      <c r="BI41" s="537"/>
      <c r="BJ41" s="537"/>
      <c r="BK41" s="537"/>
      <c r="BL41" s="7"/>
      <c r="BM41" s="602" t="s">
        <v>355</v>
      </c>
      <c r="BN41" s="602"/>
      <c r="BO41" s="602"/>
      <c r="BP41" s="602"/>
      <c r="BQ41" s="602"/>
      <c r="BR41" s="602"/>
      <c r="BS41" s="602"/>
      <c r="BT41" s="602"/>
      <c r="BU41" s="603"/>
      <c r="BV41" s="596" t="s">
        <v>216</v>
      </c>
      <c r="BW41" s="377"/>
      <c r="BX41" s="377"/>
      <c r="BY41" s="377"/>
      <c r="BZ41" s="377"/>
      <c r="CA41" s="377"/>
      <c r="CB41" s="608"/>
      <c r="CD41" s="601" t="s">
        <v>304</v>
      </c>
      <c r="CE41" s="602"/>
      <c r="CF41" s="602"/>
      <c r="CG41" s="602"/>
      <c r="CH41" s="602"/>
      <c r="CI41" s="602"/>
      <c r="CJ41" s="602"/>
      <c r="CK41" s="602"/>
      <c r="CL41" s="602"/>
      <c r="CM41" s="602"/>
      <c r="CN41" s="602"/>
      <c r="CO41" s="602"/>
      <c r="CP41" s="602"/>
      <c r="CQ41" s="603"/>
      <c r="CR41" s="596" t="s">
        <v>216</v>
      </c>
      <c r="CS41" s="626"/>
      <c r="CT41" s="626"/>
      <c r="CU41" s="626"/>
      <c r="CV41" s="626"/>
      <c r="CW41" s="626"/>
      <c r="CX41" s="626"/>
      <c r="CY41" s="627"/>
      <c r="CZ41" s="604" t="s">
        <v>216</v>
      </c>
      <c r="DA41" s="628"/>
      <c r="DB41" s="628"/>
      <c r="DC41" s="629"/>
      <c r="DD41" s="607" t="s">
        <v>216</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436</v>
      </c>
      <c r="C42" s="614"/>
      <c r="D42" s="614"/>
      <c r="E42" s="614"/>
      <c r="F42" s="614"/>
      <c r="G42" s="614"/>
      <c r="H42" s="614"/>
      <c r="I42" s="614"/>
      <c r="J42" s="614"/>
      <c r="K42" s="614"/>
      <c r="L42" s="614"/>
      <c r="M42" s="614"/>
      <c r="N42" s="614"/>
      <c r="O42" s="614"/>
      <c r="P42" s="614"/>
      <c r="Q42" s="615"/>
      <c r="R42" s="659">
        <v>47893940</v>
      </c>
      <c r="S42" s="660"/>
      <c r="T42" s="660"/>
      <c r="U42" s="660"/>
      <c r="V42" s="660"/>
      <c r="W42" s="660"/>
      <c r="X42" s="660"/>
      <c r="Y42" s="661"/>
      <c r="Z42" s="662">
        <v>100</v>
      </c>
      <c r="AA42" s="662"/>
      <c r="AB42" s="662"/>
      <c r="AC42" s="662"/>
      <c r="AD42" s="663">
        <v>25596054</v>
      </c>
      <c r="AE42" s="663"/>
      <c r="AF42" s="663"/>
      <c r="AG42" s="663"/>
      <c r="AH42" s="663"/>
      <c r="AI42" s="663"/>
      <c r="AJ42" s="663"/>
      <c r="AK42" s="663"/>
      <c r="AL42" s="664">
        <v>100</v>
      </c>
      <c r="AM42" s="645"/>
      <c r="AN42" s="645"/>
      <c r="AO42" s="665"/>
      <c r="AQ42" s="666" t="s">
        <v>438</v>
      </c>
      <c r="AR42" s="667"/>
      <c r="AS42" s="667"/>
      <c r="AT42" s="667"/>
      <c r="AU42" s="667"/>
      <c r="AV42" s="667"/>
      <c r="AW42" s="667"/>
      <c r="AX42" s="667"/>
      <c r="AY42" s="668"/>
      <c r="AZ42" s="659">
        <v>1667027</v>
      </c>
      <c r="BA42" s="660"/>
      <c r="BB42" s="660"/>
      <c r="BC42" s="660"/>
      <c r="BD42" s="644"/>
      <c r="BE42" s="644"/>
      <c r="BF42" s="646"/>
      <c r="BG42" s="553"/>
      <c r="BH42" s="554"/>
      <c r="BI42" s="554"/>
      <c r="BJ42" s="554"/>
      <c r="BK42" s="554"/>
      <c r="BL42" s="23"/>
      <c r="BM42" s="614" t="s">
        <v>439</v>
      </c>
      <c r="BN42" s="614"/>
      <c r="BO42" s="614"/>
      <c r="BP42" s="614"/>
      <c r="BQ42" s="614"/>
      <c r="BR42" s="614"/>
      <c r="BS42" s="614"/>
      <c r="BT42" s="614"/>
      <c r="BU42" s="615"/>
      <c r="BV42" s="659">
        <v>265</v>
      </c>
      <c r="BW42" s="660"/>
      <c r="BX42" s="660"/>
      <c r="BY42" s="660"/>
      <c r="BZ42" s="660"/>
      <c r="CA42" s="660"/>
      <c r="CB42" s="669"/>
      <c r="CD42" s="601" t="s">
        <v>297</v>
      </c>
      <c r="CE42" s="602"/>
      <c r="CF42" s="602"/>
      <c r="CG42" s="602"/>
      <c r="CH42" s="602"/>
      <c r="CI42" s="602"/>
      <c r="CJ42" s="602"/>
      <c r="CK42" s="602"/>
      <c r="CL42" s="602"/>
      <c r="CM42" s="602"/>
      <c r="CN42" s="602"/>
      <c r="CO42" s="602"/>
      <c r="CP42" s="602"/>
      <c r="CQ42" s="603"/>
      <c r="CR42" s="596">
        <v>6509612</v>
      </c>
      <c r="CS42" s="377"/>
      <c r="CT42" s="377"/>
      <c r="CU42" s="377"/>
      <c r="CV42" s="377"/>
      <c r="CW42" s="377"/>
      <c r="CX42" s="377"/>
      <c r="CY42" s="597"/>
      <c r="CZ42" s="604">
        <v>14.7</v>
      </c>
      <c r="DA42" s="383"/>
      <c r="DB42" s="383"/>
      <c r="DC42" s="609"/>
      <c r="DD42" s="607">
        <v>3148374</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89</v>
      </c>
      <c r="CE43" s="602"/>
      <c r="CF43" s="602"/>
      <c r="CG43" s="602"/>
      <c r="CH43" s="602"/>
      <c r="CI43" s="602"/>
      <c r="CJ43" s="602"/>
      <c r="CK43" s="602"/>
      <c r="CL43" s="602"/>
      <c r="CM43" s="602"/>
      <c r="CN43" s="602"/>
      <c r="CO43" s="602"/>
      <c r="CP43" s="602"/>
      <c r="CQ43" s="603"/>
      <c r="CR43" s="596">
        <v>143886</v>
      </c>
      <c r="CS43" s="626"/>
      <c r="CT43" s="626"/>
      <c r="CU43" s="626"/>
      <c r="CV43" s="626"/>
      <c r="CW43" s="626"/>
      <c r="CX43" s="626"/>
      <c r="CY43" s="627"/>
      <c r="CZ43" s="604">
        <v>0.3</v>
      </c>
      <c r="DA43" s="628"/>
      <c r="DB43" s="628"/>
      <c r="DC43" s="629"/>
      <c r="DD43" s="607">
        <v>143886</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186</v>
      </c>
      <c r="CE44" s="569"/>
      <c r="CF44" s="601" t="s">
        <v>153</v>
      </c>
      <c r="CG44" s="602"/>
      <c r="CH44" s="602"/>
      <c r="CI44" s="602"/>
      <c r="CJ44" s="602"/>
      <c r="CK44" s="602"/>
      <c r="CL44" s="602"/>
      <c r="CM44" s="602"/>
      <c r="CN44" s="602"/>
      <c r="CO44" s="602"/>
      <c r="CP44" s="602"/>
      <c r="CQ44" s="603"/>
      <c r="CR44" s="596">
        <v>6509612</v>
      </c>
      <c r="CS44" s="377"/>
      <c r="CT44" s="377"/>
      <c r="CU44" s="377"/>
      <c r="CV44" s="377"/>
      <c r="CW44" s="377"/>
      <c r="CX44" s="377"/>
      <c r="CY44" s="597"/>
      <c r="CZ44" s="604">
        <v>14.7</v>
      </c>
      <c r="DA44" s="383"/>
      <c r="DB44" s="383"/>
      <c r="DC44" s="609"/>
      <c r="DD44" s="607">
        <v>3148374</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440</v>
      </c>
      <c r="CG45" s="602"/>
      <c r="CH45" s="602"/>
      <c r="CI45" s="602"/>
      <c r="CJ45" s="602"/>
      <c r="CK45" s="602"/>
      <c r="CL45" s="602"/>
      <c r="CM45" s="602"/>
      <c r="CN45" s="602"/>
      <c r="CO45" s="602"/>
      <c r="CP45" s="602"/>
      <c r="CQ45" s="603"/>
      <c r="CR45" s="596">
        <v>2379880</v>
      </c>
      <c r="CS45" s="626"/>
      <c r="CT45" s="626"/>
      <c r="CU45" s="626"/>
      <c r="CV45" s="626"/>
      <c r="CW45" s="626"/>
      <c r="CX45" s="626"/>
      <c r="CY45" s="627"/>
      <c r="CZ45" s="604">
        <v>5.4</v>
      </c>
      <c r="DA45" s="628"/>
      <c r="DB45" s="628"/>
      <c r="DC45" s="629"/>
      <c r="DD45" s="607">
        <v>410049</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441</v>
      </c>
      <c r="CG46" s="602"/>
      <c r="CH46" s="602"/>
      <c r="CI46" s="602"/>
      <c r="CJ46" s="602"/>
      <c r="CK46" s="602"/>
      <c r="CL46" s="602"/>
      <c r="CM46" s="602"/>
      <c r="CN46" s="602"/>
      <c r="CO46" s="602"/>
      <c r="CP46" s="602"/>
      <c r="CQ46" s="603"/>
      <c r="CR46" s="596">
        <v>3990460</v>
      </c>
      <c r="CS46" s="377"/>
      <c r="CT46" s="377"/>
      <c r="CU46" s="377"/>
      <c r="CV46" s="377"/>
      <c r="CW46" s="377"/>
      <c r="CX46" s="377"/>
      <c r="CY46" s="597"/>
      <c r="CZ46" s="604">
        <v>9</v>
      </c>
      <c r="DA46" s="383"/>
      <c r="DB46" s="383"/>
      <c r="DC46" s="609"/>
      <c r="DD46" s="607">
        <v>2711965</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418</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443</v>
      </c>
      <c r="CG47" s="602"/>
      <c r="CH47" s="602"/>
      <c r="CI47" s="602"/>
      <c r="CJ47" s="602"/>
      <c r="CK47" s="602"/>
      <c r="CL47" s="602"/>
      <c r="CM47" s="602"/>
      <c r="CN47" s="602"/>
      <c r="CO47" s="602"/>
      <c r="CP47" s="602"/>
      <c r="CQ47" s="603"/>
      <c r="CR47" s="596" t="s">
        <v>216</v>
      </c>
      <c r="CS47" s="626"/>
      <c r="CT47" s="626"/>
      <c r="CU47" s="626"/>
      <c r="CV47" s="626"/>
      <c r="CW47" s="626"/>
      <c r="CX47" s="626"/>
      <c r="CY47" s="627"/>
      <c r="CZ47" s="604" t="s">
        <v>216</v>
      </c>
      <c r="DA47" s="628"/>
      <c r="DB47" s="628"/>
      <c r="DC47" s="629"/>
      <c r="DD47" s="607" t="s">
        <v>216</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285</v>
      </c>
      <c r="CD48" s="578"/>
      <c r="CE48" s="580"/>
      <c r="CF48" s="601" t="s">
        <v>444</v>
      </c>
      <c r="CG48" s="602"/>
      <c r="CH48" s="602"/>
      <c r="CI48" s="602"/>
      <c r="CJ48" s="602"/>
      <c r="CK48" s="602"/>
      <c r="CL48" s="602"/>
      <c r="CM48" s="602"/>
      <c r="CN48" s="602"/>
      <c r="CO48" s="602"/>
      <c r="CP48" s="602"/>
      <c r="CQ48" s="603"/>
      <c r="CR48" s="596" t="s">
        <v>216</v>
      </c>
      <c r="CS48" s="377"/>
      <c r="CT48" s="377"/>
      <c r="CU48" s="377"/>
      <c r="CV48" s="377"/>
      <c r="CW48" s="377"/>
      <c r="CX48" s="377"/>
      <c r="CY48" s="597"/>
      <c r="CZ48" s="604" t="s">
        <v>216</v>
      </c>
      <c r="DA48" s="383"/>
      <c r="DB48" s="383"/>
      <c r="DC48" s="609"/>
      <c r="DD48" s="607" t="s">
        <v>216</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205</v>
      </c>
      <c r="CE49" s="614"/>
      <c r="CF49" s="614"/>
      <c r="CG49" s="614"/>
      <c r="CH49" s="614"/>
      <c r="CI49" s="614"/>
      <c r="CJ49" s="614"/>
      <c r="CK49" s="614"/>
      <c r="CL49" s="614"/>
      <c r="CM49" s="614"/>
      <c r="CN49" s="614"/>
      <c r="CO49" s="614"/>
      <c r="CP49" s="614"/>
      <c r="CQ49" s="615"/>
      <c r="CR49" s="659">
        <v>44320243</v>
      </c>
      <c r="CS49" s="644"/>
      <c r="CT49" s="644"/>
      <c r="CU49" s="644"/>
      <c r="CV49" s="644"/>
      <c r="CW49" s="644"/>
      <c r="CX49" s="644"/>
      <c r="CY49" s="670"/>
      <c r="CZ49" s="664">
        <v>100</v>
      </c>
      <c r="DA49" s="671"/>
      <c r="DB49" s="671"/>
      <c r="DC49" s="672"/>
      <c r="DD49" s="673">
        <v>31066630</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2kciLVer1/WL17PHK/x70WTL1vLAQ8SBTBCWoXo7xx6iP7Vd2DU2Acf+Vn8IYIOU5cBYphvykAtOY1ZKzov6Rg==" saltValue="iyNbbxlPbsSTnshCn5Cp0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r:id="rId1"/>
  <headerFooter alignWithMargins="0">
    <oddFooter>&amp;C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116</v>
      </c>
      <c r="DK2" s="685"/>
      <c r="DL2" s="685"/>
      <c r="DM2" s="685"/>
      <c r="DN2" s="685"/>
      <c r="DO2" s="686"/>
      <c r="DP2" s="69"/>
      <c r="DQ2" s="684" t="s">
        <v>252</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220</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446</v>
      </c>
      <c r="B5" s="953"/>
      <c r="C5" s="953"/>
      <c r="D5" s="953"/>
      <c r="E5" s="953"/>
      <c r="F5" s="953"/>
      <c r="G5" s="953"/>
      <c r="H5" s="953"/>
      <c r="I5" s="953"/>
      <c r="J5" s="953"/>
      <c r="K5" s="953"/>
      <c r="L5" s="953"/>
      <c r="M5" s="953"/>
      <c r="N5" s="953"/>
      <c r="O5" s="953"/>
      <c r="P5" s="954"/>
      <c r="Q5" s="958" t="s">
        <v>196</v>
      </c>
      <c r="R5" s="959"/>
      <c r="S5" s="959"/>
      <c r="T5" s="959"/>
      <c r="U5" s="960"/>
      <c r="V5" s="958" t="s">
        <v>447</v>
      </c>
      <c r="W5" s="959"/>
      <c r="X5" s="959"/>
      <c r="Y5" s="959"/>
      <c r="Z5" s="960"/>
      <c r="AA5" s="958" t="s">
        <v>448</v>
      </c>
      <c r="AB5" s="959"/>
      <c r="AC5" s="959"/>
      <c r="AD5" s="959"/>
      <c r="AE5" s="959"/>
      <c r="AF5" s="964" t="s">
        <v>191</v>
      </c>
      <c r="AG5" s="959"/>
      <c r="AH5" s="959"/>
      <c r="AI5" s="959"/>
      <c r="AJ5" s="965"/>
      <c r="AK5" s="959" t="s">
        <v>449</v>
      </c>
      <c r="AL5" s="959"/>
      <c r="AM5" s="959"/>
      <c r="AN5" s="959"/>
      <c r="AO5" s="960"/>
      <c r="AP5" s="958" t="s">
        <v>137</v>
      </c>
      <c r="AQ5" s="959"/>
      <c r="AR5" s="959"/>
      <c r="AS5" s="959"/>
      <c r="AT5" s="960"/>
      <c r="AU5" s="958" t="s">
        <v>450</v>
      </c>
      <c r="AV5" s="959"/>
      <c r="AW5" s="959"/>
      <c r="AX5" s="959"/>
      <c r="AY5" s="965"/>
      <c r="AZ5" s="72"/>
      <c r="BA5" s="72"/>
      <c r="BB5" s="72"/>
      <c r="BC5" s="72"/>
      <c r="BD5" s="72"/>
      <c r="BE5" s="84"/>
      <c r="BF5" s="84"/>
      <c r="BG5" s="84"/>
      <c r="BH5" s="84"/>
      <c r="BI5" s="84"/>
      <c r="BJ5" s="84"/>
      <c r="BK5" s="84"/>
      <c r="BL5" s="84"/>
      <c r="BM5" s="84"/>
      <c r="BN5" s="84"/>
      <c r="BO5" s="84"/>
      <c r="BP5" s="84"/>
      <c r="BQ5" s="952" t="s">
        <v>451</v>
      </c>
      <c r="BR5" s="953"/>
      <c r="BS5" s="953"/>
      <c r="BT5" s="953"/>
      <c r="BU5" s="953"/>
      <c r="BV5" s="953"/>
      <c r="BW5" s="953"/>
      <c r="BX5" s="953"/>
      <c r="BY5" s="953"/>
      <c r="BZ5" s="953"/>
      <c r="CA5" s="953"/>
      <c r="CB5" s="953"/>
      <c r="CC5" s="953"/>
      <c r="CD5" s="953"/>
      <c r="CE5" s="953"/>
      <c r="CF5" s="953"/>
      <c r="CG5" s="954"/>
      <c r="CH5" s="958" t="s">
        <v>381</v>
      </c>
      <c r="CI5" s="959"/>
      <c r="CJ5" s="959"/>
      <c r="CK5" s="959"/>
      <c r="CL5" s="960"/>
      <c r="CM5" s="958" t="s">
        <v>333</v>
      </c>
      <c r="CN5" s="959"/>
      <c r="CO5" s="959"/>
      <c r="CP5" s="959"/>
      <c r="CQ5" s="960"/>
      <c r="CR5" s="958" t="s">
        <v>263</v>
      </c>
      <c r="CS5" s="959"/>
      <c r="CT5" s="959"/>
      <c r="CU5" s="959"/>
      <c r="CV5" s="960"/>
      <c r="CW5" s="958" t="s">
        <v>59</v>
      </c>
      <c r="CX5" s="959"/>
      <c r="CY5" s="959"/>
      <c r="CZ5" s="959"/>
      <c r="DA5" s="960"/>
      <c r="DB5" s="958" t="s">
        <v>454</v>
      </c>
      <c r="DC5" s="959"/>
      <c r="DD5" s="959"/>
      <c r="DE5" s="959"/>
      <c r="DF5" s="960"/>
      <c r="DG5" s="968" t="s">
        <v>261</v>
      </c>
      <c r="DH5" s="969"/>
      <c r="DI5" s="969"/>
      <c r="DJ5" s="969"/>
      <c r="DK5" s="970"/>
      <c r="DL5" s="968" t="s">
        <v>456</v>
      </c>
      <c r="DM5" s="969"/>
      <c r="DN5" s="969"/>
      <c r="DO5" s="969"/>
      <c r="DP5" s="970"/>
      <c r="DQ5" s="958" t="s">
        <v>458</v>
      </c>
      <c r="DR5" s="959"/>
      <c r="DS5" s="959"/>
      <c r="DT5" s="959"/>
      <c r="DU5" s="960"/>
      <c r="DV5" s="958" t="s">
        <v>450</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459</v>
      </c>
      <c r="C7" s="689"/>
      <c r="D7" s="689"/>
      <c r="E7" s="689"/>
      <c r="F7" s="689"/>
      <c r="G7" s="689"/>
      <c r="H7" s="689"/>
      <c r="I7" s="689"/>
      <c r="J7" s="689"/>
      <c r="K7" s="689"/>
      <c r="L7" s="689"/>
      <c r="M7" s="689"/>
      <c r="N7" s="689"/>
      <c r="O7" s="689"/>
      <c r="P7" s="690"/>
      <c r="Q7" s="691">
        <v>47894</v>
      </c>
      <c r="R7" s="692"/>
      <c r="S7" s="692"/>
      <c r="T7" s="692"/>
      <c r="U7" s="692"/>
      <c r="V7" s="692">
        <v>44320</v>
      </c>
      <c r="W7" s="692"/>
      <c r="X7" s="692"/>
      <c r="Y7" s="692"/>
      <c r="Z7" s="692"/>
      <c r="AA7" s="692">
        <v>3574</v>
      </c>
      <c r="AB7" s="692"/>
      <c r="AC7" s="692"/>
      <c r="AD7" s="692"/>
      <c r="AE7" s="693"/>
      <c r="AF7" s="694">
        <v>3149</v>
      </c>
      <c r="AG7" s="695"/>
      <c r="AH7" s="695"/>
      <c r="AI7" s="695"/>
      <c r="AJ7" s="696"/>
      <c r="AK7" s="697" t="s">
        <v>216</v>
      </c>
      <c r="AL7" s="692"/>
      <c r="AM7" s="692"/>
      <c r="AN7" s="692"/>
      <c r="AO7" s="692"/>
      <c r="AP7" s="692">
        <v>13604</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257</v>
      </c>
      <c r="BT7" s="689"/>
      <c r="BU7" s="689"/>
      <c r="BV7" s="689"/>
      <c r="BW7" s="689"/>
      <c r="BX7" s="689"/>
      <c r="BY7" s="689"/>
      <c r="BZ7" s="689"/>
      <c r="CA7" s="689"/>
      <c r="CB7" s="689"/>
      <c r="CC7" s="689"/>
      <c r="CD7" s="689"/>
      <c r="CE7" s="689"/>
      <c r="CF7" s="689"/>
      <c r="CG7" s="690"/>
      <c r="CH7" s="700">
        <v>3</v>
      </c>
      <c r="CI7" s="701"/>
      <c r="CJ7" s="701"/>
      <c r="CK7" s="701"/>
      <c r="CL7" s="702"/>
      <c r="CM7" s="700">
        <v>3258</v>
      </c>
      <c r="CN7" s="701"/>
      <c r="CO7" s="701"/>
      <c r="CP7" s="701"/>
      <c r="CQ7" s="702"/>
      <c r="CR7" s="700">
        <v>125</v>
      </c>
      <c r="CS7" s="701"/>
      <c r="CT7" s="701"/>
      <c r="CU7" s="701"/>
      <c r="CV7" s="702"/>
      <c r="CW7" s="700" t="s">
        <v>216</v>
      </c>
      <c r="CX7" s="701"/>
      <c r="CY7" s="701"/>
      <c r="CZ7" s="701"/>
      <c r="DA7" s="702"/>
      <c r="DB7" s="700" t="s">
        <v>216</v>
      </c>
      <c r="DC7" s="701"/>
      <c r="DD7" s="701"/>
      <c r="DE7" s="701"/>
      <c r="DF7" s="702"/>
      <c r="DG7" s="700" t="s">
        <v>216</v>
      </c>
      <c r="DH7" s="701"/>
      <c r="DI7" s="701"/>
      <c r="DJ7" s="701"/>
      <c r="DK7" s="702"/>
      <c r="DL7" s="700" t="s">
        <v>216</v>
      </c>
      <c r="DM7" s="701"/>
      <c r="DN7" s="701"/>
      <c r="DO7" s="701"/>
      <c r="DP7" s="702"/>
      <c r="DQ7" s="700" t="s">
        <v>216</v>
      </c>
      <c r="DR7" s="701"/>
      <c r="DS7" s="701"/>
      <c r="DT7" s="701"/>
      <c r="DU7" s="702"/>
      <c r="DV7" s="688"/>
      <c r="DW7" s="689"/>
      <c r="DX7" s="689"/>
      <c r="DY7" s="689"/>
      <c r="DZ7" s="703"/>
      <c r="EA7" s="81"/>
    </row>
    <row r="8" spans="1:131" s="53" customFormat="1" ht="26.25" customHeight="1" x14ac:dyDescent="0.15">
      <c r="A8" s="59">
        <v>2</v>
      </c>
      <c r="B8" s="704"/>
      <c r="C8" s="705"/>
      <c r="D8" s="705"/>
      <c r="E8" s="705"/>
      <c r="F8" s="705"/>
      <c r="G8" s="705"/>
      <c r="H8" s="705"/>
      <c r="I8" s="705"/>
      <c r="J8" s="705"/>
      <c r="K8" s="705"/>
      <c r="L8" s="705"/>
      <c r="M8" s="705"/>
      <c r="N8" s="705"/>
      <c r="O8" s="705"/>
      <c r="P8" s="706"/>
      <c r="Q8" s="707"/>
      <c r="R8" s="708"/>
      <c r="S8" s="708"/>
      <c r="T8" s="708"/>
      <c r="U8" s="708"/>
      <c r="V8" s="708"/>
      <c r="W8" s="708"/>
      <c r="X8" s="708"/>
      <c r="Y8" s="708"/>
      <c r="Z8" s="708"/>
      <c r="AA8" s="708"/>
      <c r="AB8" s="708"/>
      <c r="AC8" s="708"/>
      <c r="AD8" s="708"/>
      <c r="AE8" s="709"/>
      <c r="AF8" s="710"/>
      <c r="AG8" s="711"/>
      <c r="AH8" s="711"/>
      <c r="AI8" s="711"/>
      <c r="AJ8" s="712"/>
      <c r="AK8" s="713"/>
      <c r="AL8" s="708"/>
      <c r="AM8" s="708"/>
      <c r="AN8" s="708"/>
      <c r="AO8" s="708"/>
      <c r="AP8" s="708"/>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556</v>
      </c>
      <c r="BT8" s="705"/>
      <c r="BU8" s="705"/>
      <c r="BV8" s="705"/>
      <c r="BW8" s="705"/>
      <c r="BX8" s="705"/>
      <c r="BY8" s="705"/>
      <c r="BZ8" s="705"/>
      <c r="CA8" s="705"/>
      <c r="CB8" s="705"/>
      <c r="CC8" s="705"/>
      <c r="CD8" s="705"/>
      <c r="CE8" s="705"/>
      <c r="CF8" s="705"/>
      <c r="CG8" s="706"/>
      <c r="CH8" s="716">
        <v>0</v>
      </c>
      <c r="CI8" s="711"/>
      <c r="CJ8" s="711"/>
      <c r="CK8" s="711"/>
      <c r="CL8" s="717"/>
      <c r="CM8" s="716">
        <v>94</v>
      </c>
      <c r="CN8" s="711"/>
      <c r="CO8" s="711"/>
      <c r="CP8" s="711"/>
      <c r="CQ8" s="717"/>
      <c r="CR8" s="716">
        <v>110</v>
      </c>
      <c r="CS8" s="711"/>
      <c r="CT8" s="711"/>
      <c r="CU8" s="711"/>
      <c r="CV8" s="717"/>
      <c r="CW8" s="716" t="s">
        <v>216</v>
      </c>
      <c r="CX8" s="711"/>
      <c r="CY8" s="711"/>
      <c r="CZ8" s="711"/>
      <c r="DA8" s="717"/>
      <c r="DB8" s="716" t="s">
        <v>216</v>
      </c>
      <c r="DC8" s="711"/>
      <c r="DD8" s="711"/>
      <c r="DE8" s="711"/>
      <c r="DF8" s="717"/>
      <c r="DG8" s="716" t="s">
        <v>216</v>
      </c>
      <c r="DH8" s="711"/>
      <c r="DI8" s="711"/>
      <c r="DJ8" s="711"/>
      <c r="DK8" s="717"/>
      <c r="DL8" s="716" t="s">
        <v>216</v>
      </c>
      <c r="DM8" s="711"/>
      <c r="DN8" s="711"/>
      <c r="DO8" s="711"/>
      <c r="DP8" s="717"/>
      <c r="DQ8" s="716" t="s">
        <v>216</v>
      </c>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461</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270</v>
      </c>
      <c r="B23" s="727" t="s">
        <v>320</v>
      </c>
      <c r="C23" s="728"/>
      <c r="D23" s="728"/>
      <c r="E23" s="728"/>
      <c r="F23" s="728"/>
      <c r="G23" s="728"/>
      <c r="H23" s="728"/>
      <c r="I23" s="728"/>
      <c r="J23" s="728"/>
      <c r="K23" s="728"/>
      <c r="L23" s="728"/>
      <c r="M23" s="728"/>
      <c r="N23" s="728"/>
      <c r="O23" s="728"/>
      <c r="P23" s="729"/>
      <c r="Q23" s="730">
        <v>47894</v>
      </c>
      <c r="R23" s="731"/>
      <c r="S23" s="731"/>
      <c r="T23" s="731"/>
      <c r="U23" s="731"/>
      <c r="V23" s="731">
        <v>44320</v>
      </c>
      <c r="W23" s="731"/>
      <c r="X23" s="731"/>
      <c r="Y23" s="731"/>
      <c r="Z23" s="731"/>
      <c r="AA23" s="731">
        <v>3574</v>
      </c>
      <c r="AB23" s="731"/>
      <c r="AC23" s="731"/>
      <c r="AD23" s="731"/>
      <c r="AE23" s="732"/>
      <c r="AF23" s="733">
        <v>3149</v>
      </c>
      <c r="AG23" s="731"/>
      <c r="AH23" s="731"/>
      <c r="AI23" s="731"/>
      <c r="AJ23" s="734"/>
      <c r="AK23" s="735"/>
      <c r="AL23" s="736"/>
      <c r="AM23" s="736"/>
      <c r="AN23" s="736"/>
      <c r="AO23" s="736"/>
      <c r="AP23" s="731">
        <v>13604</v>
      </c>
      <c r="AQ23" s="731"/>
      <c r="AR23" s="731"/>
      <c r="AS23" s="731"/>
      <c r="AT23" s="731"/>
      <c r="AU23" s="737"/>
      <c r="AV23" s="737"/>
      <c r="AW23" s="737"/>
      <c r="AX23" s="737"/>
      <c r="AY23" s="738"/>
      <c r="AZ23" s="739" t="s">
        <v>216</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403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428</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446</v>
      </c>
      <c r="B26" s="953"/>
      <c r="C26" s="953"/>
      <c r="D26" s="953"/>
      <c r="E26" s="953"/>
      <c r="F26" s="953"/>
      <c r="G26" s="953"/>
      <c r="H26" s="953"/>
      <c r="I26" s="953"/>
      <c r="J26" s="953"/>
      <c r="K26" s="953"/>
      <c r="L26" s="953"/>
      <c r="M26" s="953"/>
      <c r="N26" s="953"/>
      <c r="O26" s="953"/>
      <c r="P26" s="954"/>
      <c r="Q26" s="958" t="s">
        <v>463</v>
      </c>
      <c r="R26" s="959"/>
      <c r="S26" s="959"/>
      <c r="T26" s="959"/>
      <c r="U26" s="960"/>
      <c r="V26" s="958" t="s">
        <v>464</v>
      </c>
      <c r="W26" s="959"/>
      <c r="X26" s="959"/>
      <c r="Y26" s="959"/>
      <c r="Z26" s="960"/>
      <c r="AA26" s="958" t="s">
        <v>465</v>
      </c>
      <c r="AB26" s="959"/>
      <c r="AC26" s="959"/>
      <c r="AD26" s="959"/>
      <c r="AE26" s="959"/>
      <c r="AF26" s="974" t="s">
        <v>267</v>
      </c>
      <c r="AG26" s="975"/>
      <c r="AH26" s="975"/>
      <c r="AI26" s="975"/>
      <c r="AJ26" s="976"/>
      <c r="AK26" s="959" t="s">
        <v>405</v>
      </c>
      <c r="AL26" s="959"/>
      <c r="AM26" s="959"/>
      <c r="AN26" s="959"/>
      <c r="AO26" s="960"/>
      <c r="AP26" s="958" t="s">
        <v>373</v>
      </c>
      <c r="AQ26" s="959"/>
      <c r="AR26" s="959"/>
      <c r="AS26" s="959"/>
      <c r="AT26" s="960"/>
      <c r="AU26" s="958" t="s">
        <v>466</v>
      </c>
      <c r="AV26" s="959"/>
      <c r="AW26" s="959"/>
      <c r="AX26" s="959"/>
      <c r="AY26" s="960"/>
      <c r="AZ26" s="958" t="s">
        <v>467</v>
      </c>
      <c r="BA26" s="959"/>
      <c r="BB26" s="959"/>
      <c r="BC26" s="959"/>
      <c r="BD26" s="960"/>
      <c r="BE26" s="958" t="s">
        <v>450</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v>
      </c>
      <c r="C28" s="689"/>
      <c r="D28" s="689"/>
      <c r="E28" s="689"/>
      <c r="F28" s="689"/>
      <c r="G28" s="689"/>
      <c r="H28" s="689"/>
      <c r="I28" s="689"/>
      <c r="J28" s="689"/>
      <c r="K28" s="689"/>
      <c r="L28" s="689"/>
      <c r="M28" s="689"/>
      <c r="N28" s="689"/>
      <c r="O28" s="689"/>
      <c r="P28" s="690"/>
      <c r="Q28" s="743">
        <v>9159</v>
      </c>
      <c r="R28" s="744"/>
      <c r="S28" s="744"/>
      <c r="T28" s="744"/>
      <c r="U28" s="744"/>
      <c r="V28" s="744">
        <v>8902</v>
      </c>
      <c r="W28" s="744"/>
      <c r="X28" s="744"/>
      <c r="Y28" s="744"/>
      <c r="Z28" s="744"/>
      <c r="AA28" s="744">
        <v>257</v>
      </c>
      <c r="AB28" s="744"/>
      <c r="AC28" s="744"/>
      <c r="AD28" s="744"/>
      <c r="AE28" s="745"/>
      <c r="AF28" s="746">
        <v>257</v>
      </c>
      <c r="AG28" s="744"/>
      <c r="AH28" s="744"/>
      <c r="AI28" s="744"/>
      <c r="AJ28" s="747"/>
      <c r="AK28" s="748">
        <v>551</v>
      </c>
      <c r="AL28" s="744"/>
      <c r="AM28" s="744"/>
      <c r="AN28" s="744"/>
      <c r="AO28" s="744"/>
      <c r="AP28" s="744" t="s">
        <v>216</v>
      </c>
      <c r="AQ28" s="744"/>
      <c r="AR28" s="744"/>
      <c r="AS28" s="744"/>
      <c r="AT28" s="744"/>
      <c r="AU28" s="744" t="s">
        <v>216</v>
      </c>
      <c r="AV28" s="744"/>
      <c r="AW28" s="744"/>
      <c r="AX28" s="744"/>
      <c r="AY28" s="744"/>
      <c r="AZ28" s="749" t="s">
        <v>216</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185</v>
      </c>
      <c r="C29" s="705"/>
      <c r="D29" s="705"/>
      <c r="E29" s="705"/>
      <c r="F29" s="705"/>
      <c r="G29" s="705"/>
      <c r="H29" s="705"/>
      <c r="I29" s="705"/>
      <c r="J29" s="705"/>
      <c r="K29" s="705"/>
      <c r="L29" s="705"/>
      <c r="M29" s="705"/>
      <c r="N29" s="705"/>
      <c r="O29" s="705"/>
      <c r="P29" s="706"/>
      <c r="Q29" s="707">
        <v>5532</v>
      </c>
      <c r="R29" s="708"/>
      <c r="S29" s="708"/>
      <c r="T29" s="708"/>
      <c r="U29" s="708"/>
      <c r="V29" s="708">
        <v>5309</v>
      </c>
      <c r="W29" s="708"/>
      <c r="X29" s="708"/>
      <c r="Y29" s="708"/>
      <c r="Z29" s="708"/>
      <c r="AA29" s="708">
        <v>223</v>
      </c>
      <c r="AB29" s="708"/>
      <c r="AC29" s="708"/>
      <c r="AD29" s="708"/>
      <c r="AE29" s="709"/>
      <c r="AF29" s="710">
        <v>223</v>
      </c>
      <c r="AG29" s="711"/>
      <c r="AH29" s="711"/>
      <c r="AI29" s="711"/>
      <c r="AJ29" s="712"/>
      <c r="AK29" s="713">
        <v>867</v>
      </c>
      <c r="AL29" s="708"/>
      <c r="AM29" s="708"/>
      <c r="AN29" s="708"/>
      <c r="AO29" s="708"/>
      <c r="AP29" s="708" t="s">
        <v>216</v>
      </c>
      <c r="AQ29" s="708"/>
      <c r="AR29" s="708"/>
      <c r="AS29" s="708"/>
      <c r="AT29" s="708"/>
      <c r="AU29" s="708" t="s">
        <v>216</v>
      </c>
      <c r="AV29" s="708"/>
      <c r="AW29" s="708"/>
      <c r="AX29" s="708"/>
      <c r="AY29" s="708"/>
      <c r="AZ29" s="752" t="s">
        <v>216</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278</v>
      </c>
      <c r="C30" s="705"/>
      <c r="D30" s="705"/>
      <c r="E30" s="705"/>
      <c r="F30" s="705"/>
      <c r="G30" s="705"/>
      <c r="H30" s="705"/>
      <c r="I30" s="705"/>
      <c r="J30" s="705"/>
      <c r="K30" s="705"/>
      <c r="L30" s="705"/>
      <c r="M30" s="705"/>
      <c r="N30" s="705"/>
      <c r="O30" s="705"/>
      <c r="P30" s="706"/>
      <c r="Q30" s="707">
        <v>774</v>
      </c>
      <c r="R30" s="708"/>
      <c r="S30" s="708"/>
      <c r="T30" s="708"/>
      <c r="U30" s="708"/>
      <c r="V30" s="708">
        <v>769</v>
      </c>
      <c r="W30" s="708"/>
      <c r="X30" s="708"/>
      <c r="Y30" s="708"/>
      <c r="Z30" s="708"/>
      <c r="AA30" s="708">
        <v>5</v>
      </c>
      <c r="AB30" s="708"/>
      <c r="AC30" s="708"/>
      <c r="AD30" s="708"/>
      <c r="AE30" s="709"/>
      <c r="AF30" s="710">
        <v>5</v>
      </c>
      <c r="AG30" s="711"/>
      <c r="AH30" s="711"/>
      <c r="AI30" s="711"/>
      <c r="AJ30" s="712"/>
      <c r="AK30" s="713">
        <v>190</v>
      </c>
      <c r="AL30" s="708"/>
      <c r="AM30" s="708"/>
      <c r="AN30" s="708"/>
      <c r="AO30" s="708"/>
      <c r="AP30" s="708" t="s">
        <v>216</v>
      </c>
      <c r="AQ30" s="708"/>
      <c r="AR30" s="708"/>
      <c r="AS30" s="708"/>
      <c r="AT30" s="708"/>
      <c r="AU30" s="708" t="s">
        <v>216</v>
      </c>
      <c r="AV30" s="708"/>
      <c r="AW30" s="708"/>
      <c r="AX30" s="708"/>
      <c r="AY30" s="708"/>
      <c r="AZ30" s="752" t="s">
        <v>216</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28</v>
      </c>
      <c r="C31" s="705"/>
      <c r="D31" s="705"/>
      <c r="E31" s="705"/>
      <c r="F31" s="705"/>
      <c r="G31" s="705"/>
      <c r="H31" s="705"/>
      <c r="I31" s="705"/>
      <c r="J31" s="705"/>
      <c r="K31" s="705"/>
      <c r="L31" s="705"/>
      <c r="M31" s="705"/>
      <c r="N31" s="705"/>
      <c r="O31" s="705"/>
      <c r="P31" s="706"/>
      <c r="Q31" s="707">
        <v>3141</v>
      </c>
      <c r="R31" s="708"/>
      <c r="S31" s="708"/>
      <c r="T31" s="708"/>
      <c r="U31" s="708"/>
      <c r="V31" s="708">
        <v>2927</v>
      </c>
      <c r="W31" s="708"/>
      <c r="X31" s="708"/>
      <c r="Y31" s="708"/>
      <c r="Z31" s="708"/>
      <c r="AA31" s="708">
        <v>214</v>
      </c>
      <c r="AB31" s="708"/>
      <c r="AC31" s="708"/>
      <c r="AD31" s="708"/>
      <c r="AE31" s="709"/>
      <c r="AF31" s="710">
        <v>2849</v>
      </c>
      <c r="AG31" s="711"/>
      <c r="AH31" s="711"/>
      <c r="AI31" s="711"/>
      <c r="AJ31" s="712"/>
      <c r="AK31" s="713">
        <v>754</v>
      </c>
      <c r="AL31" s="708"/>
      <c r="AM31" s="708"/>
      <c r="AN31" s="708"/>
      <c r="AO31" s="708"/>
      <c r="AP31" s="708">
        <v>4311</v>
      </c>
      <c r="AQ31" s="708"/>
      <c r="AR31" s="708"/>
      <c r="AS31" s="708"/>
      <c r="AT31" s="708"/>
      <c r="AU31" s="708">
        <v>2246</v>
      </c>
      <c r="AV31" s="708"/>
      <c r="AW31" s="708"/>
      <c r="AX31" s="708"/>
      <c r="AY31" s="708"/>
      <c r="AZ31" s="752" t="s">
        <v>216</v>
      </c>
      <c r="BA31" s="752"/>
      <c r="BB31" s="752"/>
      <c r="BC31" s="752"/>
      <c r="BD31" s="752"/>
      <c r="BE31" s="714" t="s">
        <v>468</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470</v>
      </c>
      <c r="C32" s="705"/>
      <c r="D32" s="705"/>
      <c r="E32" s="705"/>
      <c r="F32" s="705"/>
      <c r="G32" s="705"/>
      <c r="H32" s="705"/>
      <c r="I32" s="705"/>
      <c r="J32" s="705"/>
      <c r="K32" s="705"/>
      <c r="L32" s="705"/>
      <c r="M32" s="705"/>
      <c r="N32" s="705"/>
      <c r="O32" s="705"/>
      <c r="P32" s="706"/>
      <c r="Q32" s="707">
        <v>3663</v>
      </c>
      <c r="R32" s="708"/>
      <c r="S32" s="708"/>
      <c r="T32" s="708"/>
      <c r="U32" s="708"/>
      <c r="V32" s="708">
        <v>3283</v>
      </c>
      <c r="W32" s="708"/>
      <c r="X32" s="708"/>
      <c r="Y32" s="708"/>
      <c r="Z32" s="708"/>
      <c r="AA32" s="708">
        <v>380</v>
      </c>
      <c r="AB32" s="708"/>
      <c r="AC32" s="708"/>
      <c r="AD32" s="708"/>
      <c r="AE32" s="709"/>
      <c r="AF32" s="710">
        <v>255</v>
      </c>
      <c r="AG32" s="711"/>
      <c r="AH32" s="711"/>
      <c r="AI32" s="711"/>
      <c r="AJ32" s="712"/>
      <c r="AK32" s="713">
        <v>1170</v>
      </c>
      <c r="AL32" s="708"/>
      <c r="AM32" s="708"/>
      <c r="AN32" s="708"/>
      <c r="AO32" s="708"/>
      <c r="AP32" s="708">
        <v>8076</v>
      </c>
      <c r="AQ32" s="708"/>
      <c r="AR32" s="708"/>
      <c r="AS32" s="708"/>
      <c r="AT32" s="708"/>
      <c r="AU32" s="708">
        <v>7931</v>
      </c>
      <c r="AV32" s="708"/>
      <c r="AW32" s="708"/>
      <c r="AX32" s="708"/>
      <c r="AY32" s="708"/>
      <c r="AZ32" s="752" t="s">
        <v>216</v>
      </c>
      <c r="BA32" s="752"/>
      <c r="BB32" s="752"/>
      <c r="BC32" s="752"/>
      <c r="BD32" s="752"/>
      <c r="BE32" s="714" t="s">
        <v>25</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c r="C33" s="705"/>
      <c r="D33" s="705"/>
      <c r="E33" s="705"/>
      <c r="F33" s="705"/>
      <c r="G33" s="705"/>
      <c r="H33" s="705"/>
      <c r="I33" s="705"/>
      <c r="J33" s="705"/>
      <c r="K33" s="705"/>
      <c r="L33" s="705"/>
      <c r="M33" s="705"/>
      <c r="N33" s="705"/>
      <c r="O33" s="705"/>
      <c r="P33" s="706"/>
      <c r="Q33" s="707"/>
      <c r="R33" s="708"/>
      <c r="S33" s="708"/>
      <c r="T33" s="708"/>
      <c r="U33" s="708"/>
      <c r="V33" s="708"/>
      <c r="W33" s="708"/>
      <c r="X33" s="708"/>
      <c r="Y33" s="708"/>
      <c r="Z33" s="708"/>
      <c r="AA33" s="708"/>
      <c r="AB33" s="708"/>
      <c r="AC33" s="708"/>
      <c r="AD33" s="708"/>
      <c r="AE33" s="709"/>
      <c r="AF33" s="710"/>
      <c r="AG33" s="711"/>
      <c r="AH33" s="711"/>
      <c r="AI33" s="711"/>
      <c r="AJ33" s="712"/>
      <c r="AK33" s="713"/>
      <c r="AL33" s="708"/>
      <c r="AM33" s="708"/>
      <c r="AN33" s="708"/>
      <c r="AO33" s="708"/>
      <c r="AP33" s="708"/>
      <c r="AQ33" s="708"/>
      <c r="AR33" s="708"/>
      <c r="AS33" s="708"/>
      <c r="AT33" s="708"/>
      <c r="AU33" s="708"/>
      <c r="AV33" s="708"/>
      <c r="AW33" s="708"/>
      <c r="AX33" s="708"/>
      <c r="AY33" s="708"/>
      <c r="AZ33" s="752"/>
      <c r="BA33" s="752"/>
      <c r="BB33" s="752"/>
      <c r="BC33" s="752"/>
      <c r="BD33" s="752"/>
      <c r="BE33" s="714"/>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2"/>
      <c r="BA34" s="752"/>
      <c r="BB34" s="752"/>
      <c r="BC34" s="752"/>
      <c r="BD34" s="752"/>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471</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270</v>
      </c>
      <c r="B63" s="727" t="s">
        <v>392</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3589</v>
      </c>
      <c r="AG63" s="731"/>
      <c r="AH63" s="731"/>
      <c r="AI63" s="731"/>
      <c r="AJ63" s="734"/>
      <c r="AK63" s="735"/>
      <c r="AL63" s="736"/>
      <c r="AM63" s="736"/>
      <c r="AN63" s="736"/>
      <c r="AO63" s="736"/>
      <c r="AP63" s="731">
        <v>12387</v>
      </c>
      <c r="AQ63" s="731"/>
      <c r="AR63" s="731"/>
      <c r="AS63" s="731"/>
      <c r="AT63" s="731"/>
      <c r="AU63" s="731">
        <v>10177</v>
      </c>
      <c r="AV63" s="731"/>
      <c r="AW63" s="731"/>
      <c r="AX63" s="731"/>
      <c r="AY63" s="731"/>
      <c r="AZ63" s="761"/>
      <c r="BA63" s="761"/>
      <c r="BB63" s="761"/>
      <c r="BC63" s="761"/>
      <c r="BD63" s="761"/>
      <c r="BE63" s="737"/>
      <c r="BF63" s="737"/>
      <c r="BG63" s="737"/>
      <c r="BH63" s="737"/>
      <c r="BI63" s="738"/>
      <c r="BJ63" s="739" t="s">
        <v>216</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460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455</v>
      </c>
      <c r="B66" s="953"/>
      <c r="C66" s="953"/>
      <c r="D66" s="953"/>
      <c r="E66" s="953"/>
      <c r="F66" s="953"/>
      <c r="G66" s="953"/>
      <c r="H66" s="953"/>
      <c r="I66" s="953"/>
      <c r="J66" s="953"/>
      <c r="K66" s="953"/>
      <c r="L66" s="953"/>
      <c r="M66" s="953"/>
      <c r="N66" s="953"/>
      <c r="O66" s="953"/>
      <c r="P66" s="954"/>
      <c r="Q66" s="958" t="s">
        <v>463</v>
      </c>
      <c r="R66" s="959"/>
      <c r="S66" s="959"/>
      <c r="T66" s="959"/>
      <c r="U66" s="960"/>
      <c r="V66" s="958" t="s">
        <v>464</v>
      </c>
      <c r="W66" s="959"/>
      <c r="X66" s="959"/>
      <c r="Y66" s="959"/>
      <c r="Z66" s="960"/>
      <c r="AA66" s="958" t="s">
        <v>465</v>
      </c>
      <c r="AB66" s="959"/>
      <c r="AC66" s="959"/>
      <c r="AD66" s="959"/>
      <c r="AE66" s="960"/>
      <c r="AF66" s="980" t="s">
        <v>267</v>
      </c>
      <c r="AG66" s="975"/>
      <c r="AH66" s="975"/>
      <c r="AI66" s="975"/>
      <c r="AJ66" s="981"/>
      <c r="AK66" s="958" t="s">
        <v>405</v>
      </c>
      <c r="AL66" s="953"/>
      <c r="AM66" s="953"/>
      <c r="AN66" s="953"/>
      <c r="AO66" s="954"/>
      <c r="AP66" s="958" t="s">
        <v>373</v>
      </c>
      <c r="AQ66" s="959"/>
      <c r="AR66" s="959"/>
      <c r="AS66" s="959"/>
      <c r="AT66" s="960"/>
      <c r="AU66" s="958" t="s">
        <v>472</v>
      </c>
      <c r="AV66" s="959"/>
      <c r="AW66" s="959"/>
      <c r="AX66" s="959"/>
      <c r="AY66" s="960"/>
      <c r="AZ66" s="958" t="s">
        <v>450</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547</v>
      </c>
      <c r="C68" s="689"/>
      <c r="D68" s="689"/>
      <c r="E68" s="689"/>
      <c r="F68" s="689"/>
      <c r="G68" s="689"/>
      <c r="H68" s="689"/>
      <c r="I68" s="689"/>
      <c r="J68" s="689"/>
      <c r="K68" s="689"/>
      <c r="L68" s="689"/>
      <c r="M68" s="689"/>
      <c r="N68" s="689"/>
      <c r="O68" s="689"/>
      <c r="P68" s="690"/>
      <c r="Q68" s="691">
        <v>15914</v>
      </c>
      <c r="R68" s="692"/>
      <c r="S68" s="692"/>
      <c r="T68" s="692"/>
      <c r="U68" s="692"/>
      <c r="V68" s="692">
        <v>15890</v>
      </c>
      <c r="W68" s="692"/>
      <c r="X68" s="692"/>
      <c r="Y68" s="692"/>
      <c r="Z68" s="692"/>
      <c r="AA68" s="692">
        <v>24</v>
      </c>
      <c r="AB68" s="692"/>
      <c r="AC68" s="692"/>
      <c r="AD68" s="692"/>
      <c r="AE68" s="692"/>
      <c r="AF68" s="692">
        <v>24</v>
      </c>
      <c r="AG68" s="692"/>
      <c r="AH68" s="692"/>
      <c r="AI68" s="692"/>
      <c r="AJ68" s="692"/>
      <c r="AK68" s="692">
        <v>82</v>
      </c>
      <c r="AL68" s="692"/>
      <c r="AM68" s="692"/>
      <c r="AN68" s="692"/>
      <c r="AO68" s="692"/>
      <c r="AP68" s="692" t="s">
        <v>216</v>
      </c>
      <c r="AQ68" s="692"/>
      <c r="AR68" s="692"/>
      <c r="AS68" s="692"/>
      <c r="AT68" s="692"/>
      <c r="AU68" s="692" t="s">
        <v>216</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11</v>
      </c>
      <c r="C69" s="705"/>
      <c r="D69" s="705"/>
      <c r="E69" s="705"/>
      <c r="F69" s="705"/>
      <c r="G69" s="705"/>
      <c r="H69" s="705"/>
      <c r="I69" s="705"/>
      <c r="J69" s="705"/>
      <c r="K69" s="705"/>
      <c r="L69" s="705"/>
      <c r="M69" s="705"/>
      <c r="N69" s="705"/>
      <c r="O69" s="705"/>
      <c r="P69" s="706"/>
      <c r="Q69" s="707">
        <v>138</v>
      </c>
      <c r="R69" s="708"/>
      <c r="S69" s="708"/>
      <c r="T69" s="708"/>
      <c r="U69" s="708"/>
      <c r="V69" s="708">
        <v>137</v>
      </c>
      <c r="W69" s="708"/>
      <c r="X69" s="708"/>
      <c r="Y69" s="708"/>
      <c r="Z69" s="708"/>
      <c r="AA69" s="708">
        <v>1</v>
      </c>
      <c r="AB69" s="708"/>
      <c r="AC69" s="708"/>
      <c r="AD69" s="708"/>
      <c r="AE69" s="708"/>
      <c r="AF69" s="708">
        <v>1</v>
      </c>
      <c r="AG69" s="708"/>
      <c r="AH69" s="708"/>
      <c r="AI69" s="708"/>
      <c r="AJ69" s="708"/>
      <c r="AK69" s="708">
        <v>26</v>
      </c>
      <c r="AL69" s="708"/>
      <c r="AM69" s="708"/>
      <c r="AN69" s="708"/>
      <c r="AO69" s="708"/>
      <c r="AP69" s="708" t="s">
        <v>216</v>
      </c>
      <c r="AQ69" s="708"/>
      <c r="AR69" s="708"/>
      <c r="AS69" s="708"/>
      <c r="AT69" s="708"/>
      <c r="AU69" s="708" t="s">
        <v>216</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135</v>
      </c>
      <c r="C70" s="705"/>
      <c r="D70" s="705"/>
      <c r="E70" s="705"/>
      <c r="F70" s="705"/>
      <c r="G70" s="705"/>
      <c r="H70" s="705"/>
      <c r="I70" s="705"/>
      <c r="J70" s="705"/>
      <c r="K70" s="705"/>
      <c r="L70" s="705"/>
      <c r="M70" s="705"/>
      <c r="N70" s="705"/>
      <c r="O70" s="705"/>
      <c r="P70" s="706"/>
      <c r="Q70" s="707">
        <v>533</v>
      </c>
      <c r="R70" s="708"/>
      <c r="S70" s="708"/>
      <c r="T70" s="708"/>
      <c r="U70" s="708"/>
      <c r="V70" s="708">
        <v>304</v>
      </c>
      <c r="W70" s="708"/>
      <c r="X70" s="708"/>
      <c r="Y70" s="708"/>
      <c r="Z70" s="708"/>
      <c r="AA70" s="708">
        <v>228</v>
      </c>
      <c r="AB70" s="708"/>
      <c r="AC70" s="708"/>
      <c r="AD70" s="708"/>
      <c r="AE70" s="708"/>
      <c r="AF70" s="708">
        <v>228</v>
      </c>
      <c r="AG70" s="708"/>
      <c r="AH70" s="708"/>
      <c r="AI70" s="708"/>
      <c r="AJ70" s="708"/>
      <c r="AK70" s="708" t="s">
        <v>216</v>
      </c>
      <c r="AL70" s="708"/>
      <c r="AM70" s="708"/>
      <c r="AN70" s="708"/>
      <c r="AO70" s="708"/>
      <c r="AP70" s="708" t="s">
        <v>216</v>
      </c>
      <c r="AQ70" s="708"/>
      <c r="AR70" s="708"/>
      <c r="AS70" s="708"/>
      <c r="AT70" s="708"/>
      <c r="AU70" s="708" t="s">
        <v>216</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521</v>
      </c>
      <c r="C71" s="705"/>
      <c r="D71" s="705"/>
      <c r="E71" s="705"/>
      <c r="F71" s="705"/>
      <c r="G71" s="705"/>
      <c r="H71" s="705"/>
      <c r="I71" s="705"/>
      <c r="J71" s="705"/>
      <c r="K71" s="705"/>
      <c r="L71" s="705"/>
      <c r="M71" s="705"/>
      <c r="N71" s="705"/>
      <c r="O71" s="705"/>
      <c r="P71" s="706"/>
      <c r="Q71" s="707">
        <v>977</v>
      </c>
      <c r="R71" s="708"/>
      <c r="S71" s="708"/>
      <c r="T71" s="708"/>
      <c r="U71" s="708"/>
      <c r="V71" s="708">
        <v>970</v>
      </c>
      <c r="W71" s="708"/>
      <c r="X71" s="708"/>
      <c r="Y71" s="708"/>
      <c r="Z71" s="708"/>
      <c r="AA71" s="708">
        <v>7</v>
      </c>
      <c r="AB71" s="708"/>
      <c r="AC71" s="708"/>
      <c r="AD71" s="708"/>
      <c r="AE71" s="708"/>
      <c r="AF71" s="708">
        <v>7</v>
      </c>
      <c r="AG71" s="708"/>
      <c r="AH71" s="708"/>
      <c r="AI71" s="708"/>
      <c r="AJ71" s="708"/>
      <c r="AK71" s="708" t="s">
        <v>216</v>
      </c>
      <c r="AL71" s="708"/>
      <c r="AM71" s="708"/>
      <c r="AN71" s="708"/>
      <c r="AO71" s="708"/>
      <c r="AP71" s="708" t="s">
        <v>216</v>
      </c>
      <c r="AQ71" s="708"/>
      <c r="AR71" s="708"/>
      <c r="AS71" s="708"/>
      <c r="AT71" s="708"/>
      <c r="AU71" s="708" t="s">
        <v>216</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548</v>
      </c>
      <c r="C72" s="705"/>
      <c r="D72" s="705"/>
      <c r="E72" s="705"/>
      <c r="F72" s="705"/>
      <c r="G72" s="705"/>
      <c r="H72" s="705"/>
      <c r="I72" s="705"/>
      <c r="J72" s="705"/>
      <c r="K72" s="705"/>
      <c r="L72" s="705"/>
      <c r="M72" s="705"/>
      <c r="N72" s="705"/>
      <c r="O72" s="705"/>
      <c r="P72" s="706"/>
      <c r="Q72" s="707">
        <v>344041</v>
      </c>
      <c r="R72" s="708"/>
      <c r="S72" s="708"/>
      <c r="T72" s="708"/>
      <c r="U72" s="708"/>
      <c r="V72" s="708">
        <v>337196</v>
      </c>
      <c r="W72" s="708"/>
      <c r="X72" s="708"/>
      <c r="Y72" s="708"/>
      <c r="Z72" s="708"/>
      <c r="AA72" s="708">
        <v>6844</v>
      </c>
      <c r="AB72" s="708"/>
      <c r="AC72" s="708"/>
      <c r="AD72" s="708"/>
      <c r="AE72" s="708"/>
      <c r="AF72" s="708">
        <v>6844</v>
      </c>
      <c r="AG72" s="708"/>
      <c r="AH72" s="708"/>
      <c r="AI72" s="708"/>
      <c r="AJ72" s="708"/>
      <c r="AK72" s="708">
        <v>2633</v>
      </c>
      <c r="AL72" s="708"/>
      <c r="AM72" s="708"/>
      <c r="AN72" s="708"/>
      <c r="AO72" s="708"/>
      <c r="AP72" s="708" t="s">
        <v>216</v>
      </c>
      <c r="AQ72" s="708"/>
      <c r="AR72" s="708"/>
      <c r="AS72" s="708"/>
      <c r="AT72" s="708"/>
      <c r="AU72" s="708" t="s">
        <v>216</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549</v>
      </c>
      <c r="C73" s="705"/>
      <c r="D73" s="705"/>
      <c r="E73" s="705"/>
      <c r="F73" s="705"/>
      <c r="G73" s="705"/>
      <c r="H73" s="705"/>
      <c r="I73" s="705"/>
      <c r="J73" s="705"/>
      <c r="K73" s="705"/>
      <c r="L73" s="705"/>
      <c r="M73" s="705"/>
      <c r="N73" s="705"/>
      <c r="O73" s="705"/>
      <c r="P73" s="706"/>
      <c r="Q73" s="707">
        <v>56</v>
      </c>
      <c r="R73" s="708"/>
      <c r="S73" s="708"/>
      <c r="T73" s="708"/>
      <c r="U73" s="708"/>
      <c r="V73" s="708">
        <v>51</v>
      </c>
      <c r="W73" s="708"/>
      <c r="X73" s="708"/>
      <c r="Y73" s="708"/>
      <c r="Z73" s="708"/>
      <c r="AA73" s="708">
        <v>5</v>
      </c>
      <c r="AB73" s="708"/>
      <c r="AC73" s="708"/>
      <c r="AD73" s="708"/>
      <c r="AE73" s="708"/>
      <c r="AF73" s="708">
        <v>5</v>
      </c>
      <c r="AG73" s="708"/>
      <c r="AH73" s="708"/>
      <c r="AI73" s="708"/>
      <c r="AJ73" s="708"/>
      <c r="AK73" s="708">
        <v>0</v>
      </c>
      <c r="AL73" s="708"/>
      <c r="AM73" s="708"/>
      <c r="AN73" s="708"/>
      <c r="AO73" s="708"/>
      <c r="AP73" s="708" t="s">
        <v>216</v>
      </c>
      <c r="AQ73" s="708"/>
      <c r="AR73" s="708"/>
      <c r="AS73" s="708"/>
      <c r="AT73" s="708"/>
      <c r="AU73" s="708" t="s">
        <v>216</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550</v>
      </c>
      <c r="C74" s="705"/>
      <c r="D74" s="705"/>
      <c r="E74" s="705"/>
      <c r="F74" s="705"/>
      <c r="G74" s="705"/>
      <c r="H74" s="705"/>
      <c r="I74" s="705"/>
      <c r="J74" s="705"/>
      <c r="K74" s="705"/>
      <c r="L74" s="705"/>
      <c r="M74" s="705"/>
      <c r="N74" s="705"/>
      <c r="O74" s="705"/>
      <c r="P74" s="706"/>
      <c r="Q74" s="707">
        <v>172</v>
      </c>
      <c r="R74" s="708"/>
      <c r="S74" s="708"/>
      <c r="T74" s="708"/>
      <c r="U74" s="708"/>
      <c r="V74" s="708">
        <v>160</v>
      </c>
      <c r="W74" s="708"/>
      <c r="X74" s="708"/>
      <c r="Y74" s="708"/>
      <c r="Z74" s="708"/>
      <c r="AA74" s="708">
        <v>12</v>
      </c>
      <c r="AB74" s="708"/>
      <c r="AC74" s="708"/>
      <c r="AD74" s="708"/>
      <c r="AE74" s="708"/>
      <c r="AF74" s="708">
        <v>12</v>
      </c>
      <c r="AG74" s="708"/>
      <c r="AH74" s="708"/>
      <c r="AI74" s="708"/>
      <c r="AJ74" s="708"/>
      <c r="AK74" s="708" t="s">
        <v>216</v>
      </c>
      <c r="AL74" s="708"/>
      <c r="AM74" s="708"/>
      <c r="AN74" s="708"/>
      <c r="AO74" s="708"/>
      <c r="AP74" s="708" t="s">
        <v>216</v>
      </c>
      <c r="AQ74" s="708"/>
      <c r="AR74" s="708"/>
      <c r="AS74" s="708"/>
      <c r="AT74" s="708"/>
      <c r="AU74" s="708" t="s">
        <v>216</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t="s">
        <v>551</v>
      </c>
      <c r="C75" s="705"/>
      <c r="D75" s="705"/>
      <c r="E75" s="705"/>
      <c r="F75" s="705"/>
      <c r="G75" s="705"/>
      <c r="H75" s="705"/>
      <c r="I75" s="705"/>
      <c r="J75" s="705"/>
      <c r="K75" s="705"/>
      <c r="L75" s="705"/>
      <c r="M75" s="705"/>
      <c r="N75" s="705"/>
      <c r="O75" s="705"/>
      <c r="P75" s="706"/>
      <c r="Q75" s="716">
        <v>1890</v>
      </c>
      <c r="R75" s="711"/>
      <c r="S75" s="711"/>
      <c r="T75" s="711"/>
      <c r="U75" s="713"/>
      <c r="V75" s="709">
        <v>1859</v>
      </c>
      <c r="W75" s="711"/>
      <c r="X75" s="711"/>
      <c r="Y75" s="711"/>
      <c r="Z75" s="713"/>
      <c r="AA75" s="709">
        <v>31</v>
      </c>
      <c r="AB75" s="711"/>
      <c r="AC75" s="711"/>
      <c r="AD75" s="711"/>
      <c r="AE75" s="713"/>
      <c r="AF75" s="709">
        <v>31</v>
      </c>
      <c r="AG75" s="711"/>
      <c r="AH75" s="711"/>
      <c r="AI75" s="711"/>
      <c r="AJ75" s="713"/>
      <c r="AK75" s="709">
        <v>23</v>
      </c>
      <c r="AL75" s="711"/>
      <c r="AM75" s="711"/>
      <c r="AN75" s="711"/>
      <c r="AO75" s="713"/>
      <c r="AP75" s="709">
        <v>538</v>
      </c>
      <c r="AQ75" s="711"/>
      <c r="AR75" s="711"/>
      <c r="AS75" s="711"/>
      <c r="AT75" s="713"/>
      <c r="AU75" s="709" t="s">
        <v>216</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t="s">
        <v>507</v>
      </c>
      <c r="C76" s="705"/>
      <c r="D76" s="705"/>
      <c r="E76" s="705"/>
      <c r="F76" s="705"/>
      <c r="G76" s="705"/>
      <c r="H76" s="705"/>
      <c r="I76" s="705"/>
      <c r="J76" s="705"/>
      <c r="K76" s="705"/>
      <c r="L76" s="705"/>
      <c r="M76" s="705"/>
      <c r="N76" s="705"/>
      <c r="O76" s="705"/>
      <c r="P76" s="706"/>
      <c r="Q76" s="716">
        <v>151</v>
      </c>
      <c r="R76" s="711"/>
      <c r="S76" s="711"/>
      <c r="T76" s="711"/>
      <c r="U76" s="713"/>
      <c r="V76" s="709">
        <v>140</v>
      </c>
      <c r="W76" s="711"/>
      <c r="X76" s="711"/>
      <c r="Y76" s="711"/>
      <c r="Z76" s="713"/>
      <c r="AA76" s="709">
        <v>11</v>
      </c>
      <c r="AB76" s="711"/>
      <c r="AC76" s="711"/>
      <c r="AD76" s="711"/>
      <c r="AE76" s="713"/>
      <c r="AF76" s="709">
        <v>11</v>
      </c>
      <c r="AG76" s="711"/>
      <c r="AH76" s="711"/>
      <c r="AI76" s="711"/>
      <c r="AJ76" s="713"/>
      <c r="AK76" s="709">
        <v>14</v>
      </c>
      <c r="AL76" s="711"/>
      <c r="AM76" s="711"/>
      <c r="AN76" s="711"/>
      <c r="AO76" s="713"/>
      <c r="AP76" s="709" t="s">
        <v>216</v>
      </c>
      <c r="AQ76" s="711"/>
      <c r="AR76" s="711"/>
      <c r="AS76" s="711"/>
      <c r="AT76" s="713"/>
      <c r="AU76" s="709" t="s">
        <v>216</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t="s">
        <v>280</v>
      </c>
      <c r="C77" s="705"/>
      <c r="D77" s="705"/>
      <c r="E77" s="705"/>
      <c r="F77" s="705"/>
      <c r="G77" s="705"/>
      <c r="H77" s="705"/>
      <c r="I77" s="705"/>
      <c r="J77" s="705"/>
      <c r="K77" s="705"/>
      <c r="L77" s="705"/>
      <c r="M77" s="705"/>
      <c r="N77" s="705"/>
      <c r="O77" s="705"/>
      <c r="P77" s="706"/>
      <c r="Q77" s="716">
        <v>46</v>
      </c>
      <c r="R77" s="711"/>
      <c r="S77" s="711"/>
      <c r="T77" s="711"/>
      <c r="U77" s="713"/>
      <c r="V77" s="709">
        <v>43</v>
      </c>
      <c r="W77" s="711"/>
      <c r="X77" s="711"/>
      <c r="Y77" s="711"/>
      <c r="Z77" s="713"/>
      <c r="AA77" s="709">
        <v>3</v>
      </c>
      <c r="AB77" s="711"/>
      <c r="AC77" s="711"/>
      <c r="AD77" s="711"/>
      <c r="AE77" s="713"/>
      <c r="AF77" s="709">
        <v>3</v>
      </c>
      <c r="AG77" s="711"/>
      <c r="AH77" s="711"/>
      <c r="AI77" s="711"/>
      <c r="AJ77" s="713"/>
      <c r="AK77" s="709" t="s">
        <v>216</v>
      </c>
      <c r="AL77" s="711"/>
      <c r="AM77" s="711"/>
      <c r="AN77" s="711"/>
      <c r="AO77" s="713"/>
      <c r="AP77" s="709" t="s">
        <v>216</v>
      </c>
      <c r="AQ77" s="711"/>
      <c r="AR77" s="711"/>
      <c r="AS77" s="711"/>
      <c r="AT77" s="713"/>
      <c r="AU77" s="709" t="s">
        <v>216</v>
      </c>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t="s">
        <v>552</v>
      </c>
      <c r="C78" s="705"/>
      <c r="D78" s="705"/>
      <c r="E78" s="705"/>
      <c r="F78" s="705"/>
      <c r="G78" s="705"/>
      <c r="H78" s="705"/>
      <c r="I78" s="705"/>
      <c r="J78" s="705"/>
      <c r="K78" s="705"/>
      <c r="L78" s="705"/>
      <c r="M78" s="705"/>
      <c r="N78" s="705"/>
      <c r="O78" s="705"/>
      <c r="P78" s="706"/>
      <c r="Q78" s="707">
        <v>1</v>
      </c>
      <c r="R78" s="708"/>
      <c r="S78" s="708"/>
      <c r="T78" s="708"/>
      <c r="U78" s="708"/>
      <c r="V78" s="708">
        <v>1</v>
      </c>
      <c r="W78" s="708"/>
      <c r="X78" s="708"/>
      <c r="Y78" s="708"/>
      <c r="Z78" s="708"/>
      <c r="AA78" s="708" t="s">
        <v>216</v>
      </c>
      <c r="AB78" s="708"/>
      <c r="AC78" s="708"/>
      <c r="AD78" s="708"/>
      <c r="AE78" s="708"/>
      <c r="AF78" s="708" t="s">
        <v>216</v>
      </c>
      <c r="AG78" s="708"/>
      <c r="AH78" s="708"/>
      <c r="AI78" s="708"/>
      <c r="AJ78" s="708"/>
      <c r="AK78" s="708" t="s">
        <v>216</v>
      </c>
      <c r="AL78" s="708"/>
      <c r="AM78" s="708"/>
      <c r="AN78" s="708"/>
      <c r="AO78" s="708"/>
      <c r="AP78" s="708" t="s">
        <v>216</v>
      </c>
      <c r="AQ78" s="708"/>
      <c r="AR78" s="708"/>
      <c r="AS78" s="708"/>
      <c r="AT78" s="708"/>
      <c r="AU78" s="708" t="s">
        <v>216</v>
      </c>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t="s">
        <v>33</v>
      </c>
      <c r="C79" s="705"/>
      <c r="D79" s="705"/>
      <c r="E79" s="705"/>
      <c r="F79" s="705"/>
      <c r="G79" s="705"/>
      <c r="H79" s="705"/>
      <c r="I79" s="705"/>
      <c r="J79" s="705"/>
      <c r="K79" s="705"/>
      <c r="L79" s="705"/>
      <c r="M79" s="705"/>
      <c r="N79" s="705"/>
      <c r="O79" s="705"/>
      <c r="P79" s="706"/>
      <c r="Q79" s="707">
        <v>124</v>
      </c>
      <c r="R79" s="708"/>
      <c r="S79" s="708"/>
      <c r="T79" s="708"/>
      <c r="U79" s="708"/>
      <c r="V79" s="708">
        <v>113</v>
      </c>
      <c r="W79" s="708"/>
      <c r="X79" s="708"/>
      <c r="Y79" s="708"/>
      <c r="Z79" s="708"/>
      <c r="AA79" s="708">
        <v>11</v>
      </c>
      <c r="AB79" s="708"/>
      <c r="AC79" s="708"/>
      <c r="AD79" s="708"/>
      <c r="AE79" s="708"/>
      <c r="AF79" s="708">
        <v>11</v>
      </c>
      <c r="AG79" s="708"/>
      <c r="AH79" s="708"/>
      <c r="AI79" s="708"/>
      <c r="AJ79" s="708"/>
      <c r="AK79" s="708">
        <v>115</v>
      </c>
      <c r="AL79" s="708"/>
      <c r="AM79" s="708"/>
      <c r="AN79" s="708"/>
      <c r="AO79" s="708"/>
      <c r="AP79" s="708" t="s">
        <v>216</v>
      </c>
      <c r="AQ79" s="708"/>
      <c r="AR79" s="708"/>
      <c r="AS79" s="708"/>
      <c r="AT79" s="708"/>
      <c r="AU79" s="708" t="s">
        <v>216</v>
      </c>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t="s">
        <v>86</v>
      </c>
      <c r="C80" s="705"/>
      <c r="D80" s="705"/>
      <c r="E80" s="705"/>
      <c r="F80" s="705"/>
      <c r="G80" s="705"/>
      <c r="H80" s="705"/>
      <c r="I80" s="705"/>
      <c r="J80" s="705"/>
      <c r="K80" s="705"/>
      <c r="L80" s="705"/>
      <c r="M80" s="705"/>
      <c r="N80" s="705"/>
      <c r="O80" s="705"/>
      <c r="P80" s="706"/>
      <c r="Q80" s="707">
        <v>1832</v>
      </c>
      <c r="R80" s="708"/>
      <c r="S80" s="708"/>
      <c r="T80" s="708"/>
      <c r="U80" s="708"/>
      <c r="V80" s="708">
        <v>1651</v>
      </c>
      <c r="W80" s="708"/>
      <c r="X80" s="708"/>
      <c r="Y80" s="708"/>
      <c r="Z80" s="708"/>
      <c r="AA80" s="708">
        <v>180</v>
      </c>
      <c r="AB80" s="708"/>
      <c r="AC80" s="708"/>
      <c r="AD80" s="708"/>
      <c r="AE80" s="708"/>
      <c r="AF80" s="708">
        <v>180</v>
      </c>
      <c r="AG80" s="708"/>
      <c r="AH80" s="708"/>
      <c r="AI80" s="708"/>
      <c r="AJ80" s="708"/>
      <c r="AK80" s="708">
        <v>2</v>
      </c>
      <c r="AL80" s="708"/>
      <c r="AM80" s="708"/>
      <c r="AN80" s="708"/>
      <c r="AO80" s="708"/>
      <c r="AP80" s="708" t="s">
        <v>216</v>
      </c>
      <c r="AQ80" s="708"/>
      <c r="AR80" s="708"/>
      <c r="AS80" s="708"/>
      <c r="AT80" s="708"/>
      <c r="AU80" s="708" t="s">
        <v>216</v>
      </c>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t="s">
        <v>545</v>
      </c>
      <c r="C81" s="705"/>
      <c r="D81" s="705"/>
      <c r="E81" s="705"/>
      <c r="F81" s="705"/>
      <c r="G81" s="705"/>
      <c r="H81" s="705"/>
      <c r="I81" s="705"/>
      <c r="J81" s="705"/>
      <c r="K81" s="705"/>
      <c r="L81" s="705"/>
      <c r="M81" s="705"/>
      <c r="N81" s="705"/>
      <c r="O81" s="705"/>
      <c r="P81" s="706"/>
      <c r="Q81" s="707">
        <v>139</v>
      </c>
      <c r="R81" s="708"/>
      <c r="S81" s="708"/>
      <c r="T81" s="708"/>
      <c r="U81" s="708"/>
      <c r="V81" s="708">
        <v>132</v>
      </c>
      <c r="W81" s="708"/>
      <c r="X81" s="708"/>
      <c r="Y81" s="708"/>
      <c r="Z81" s="708"/>
      <c r="AA81" s="708">
        <v>7</v>
      </c>
      <c r="AB81" s="708"/>
      <c r="AC81" s="708"/>
      <c r="AD81" s="708"/>
      <c r="AE81" s="708"/>
      <c r="AF81" s="708">
        <v>7</v>
      </c>
      <c r="AG81" s="708"/>
      <c r="AH81" s="708"/>
      <c r="AI81" s="708"/>
      <c r="AJ81" s="708"/>
      <c r="AK81" s="708">
        <v>1</v>
      </c>
      <c r="AL81" s="708"/>
      <c r="AM81" s="708"/>
      <c r="AN81" s="708"/>
      <c r="AO81" s="708"/>
      <c r="AP81" s="708">
        <v>1114</v>
      </c>
      <c r="AQ81" s="708"/>
      <c r="AR81" s="708"/>
      <c r="AS81" s="708"/>
      <c r="AT81" s="708"/>
      <c r="AU81" s="708">
        <v>414</v>
      </c>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t="s">
        <v>546</v>
      </c>
      <c r="C82" s="705"/>
      <c r="D82" s="705"/>
      <c r="E82" s="705"/>
      <c r="F82" s="705"/>
      <c r="G82" s="705"/>
      <c r="H82" s="705"/>
      <c r="I82" s="705"/>
      <c r="J82" s="705"/>
      <c r="K82" s="705"/>
      <c r="L82" s="705"/>
      <c r="M82" s="705"/>
      <c r="N82" s="705"/>
      <c r="O82" s="705"/>
      <c r="P82" s="706"/>
      <c r="Q82" s="707">
        <v>3288</v>
      </c>
      <c r="R82" s="708"/>
      <c r="S82" s="708"/>
      <c r="T82" s="708"/>
      <c r="U82" s="708"/>
      <c r="V82" s="708">
        <v>3194</v>
      </c>
      <c r="W82" s="708"/>
      <c r="X82" s="708"/>
      <c r="Y82" s="708"/>
      <c r="Z82" s="708"/>
      <c r="AA82" s="708">
        <v>93</v>
      </c>
      <c r="AB82" s="708"/>
      <c r="AC82" s="708"/>
      <c r="AD82" s="708"/>
      <c r="AE82" s="708"/>
      <c r="AF82" s="708">
        <v>93</v>
      </c>
      <c r="AG82" s="708"/>
      <c r="AH82" s="708"/>
      <c r="AI82" s="708"/>
      <c r="AJ82" s="708"/>
      <c r="AK82" s="708">
        <v>5</v>
      </c>
      <c r="AL82" s="708"/>
      <c r="AM82" s="708"/>
      <c r="AN82" s="708"/>
      <c r="AO82" s="708"/>
      <c r="AP82" s="708">
        <v>943</v>
      </c>
      <c r="AQ82" s="708"/>
      <c r="AR82" s="708"/>
      <c r="AS82" s="708"/>
      <c r="AT82" s="708"/>
      <c r="AU82" s="708">
        <v>601</v>
      </c>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270</v>
      </c>
      <c r="B88" s="727" t="s">
        <v>473</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7458</v>
      </c>
      <c r="AG88" s="731"/>
      <c r="AH88" s="731"/>
      <c r="AI88" s="731"/>
      <c r="AJ88" s="731"/>
      <c r="AK88" s="736"/>
      <c r="AL88" s="736"/>
      <c r="AM88" s="736"/>
      <c r="AN88" s="736"/>
      <c r="AO88" s="736"/>
      <c r="AP88" s="731">
        <v>2595</v>
      </c>
      <c r="AQ88" s="731"/>
      <c r="AR88" s="731"/>
      <c r="AS88" s="731"/>
      <c r="AT88" s="731"/>
      <c r="AU88" s="731">
        <v>1015</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270</v>
      </c>
      <c r="BR102" s="727" t="s">
        <v>457</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235</v>
      </c>
      <c r="CS102" s="740"/>
      <c r="CT102" s="740"/>
      <c r="CU102" s="740"/>
      <c r="CV102" s="780"/>
      <c r="CW102" s="779" t="s">
        <v>216</v>
      </c>
      <c r="CX102" s="740"/>
      <c r="CY102" s="740"/>
      <c r="CZ102" s="740"/>
      <c r="DA102" s="780"/>
      <c r="DB102" s="779" t="s">
        <v>216</v>
      </c>
      <c r="DC102" s="740"/>
      <c r="DD102" s="740"/>
      <c r="DE102" s="740"/>
      <c r="DF102" s="780"/>
      <c r="DG102" s="779" t="s">
        <v>216</v>
      </c>
      <c r="DH102" s="740"/>
      <c r="DI102" s="740"/>
      <c r="DJ102" s="740"/>
      <c r="DK102" s="780"/>
      <c r="DL102" s="779" t="s">
        <v>216</v>
      </c>
      <c r="DM102" s="740"/>
      <c r="DN102" s="740"/>
      <c r="DO102" s="740"/>
      <c r="DP102" s="780"/>
      <c r="DQ102" s="779" t="s">
        <v>216</v>
      </c>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474</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469</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300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476</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217</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477</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274</v>
      </c>
      <c r="AB109" s="788"/>
      <c r="AC109" s="788"/>
      <c r="AD109" s="788"/>
      <c r="AE109" s="789"/>
      <c r="AF109" s="790" t="s">
        <v>406</v>
      </c>
      <c r="AG109" s="788"/>
      <c r="AH109" s="788"/>
      <c r="AI109" s="788"/>
      <c r="AJ109" s="789"/>
      <c r="AK109" s="790" t="s">
        <v>171</v>
      </c>
      <c r="AL109" s="788"/>
      <c r="AM109" s="788"/>
      <c r="AN109" s="788"/>
      <c r="AO109" s="789"/>
      <c r="AP109" s="790" t="s">
        <v>478</v>
      </c>
      <c r="AQ109" s="788"/>
      <c r="AR109" s="788"/>
      <c r="AS109" s="788"/>
      <c r="AT109" s="791"/>
      <c r="AU109" s="787" t="s">
        <v>477</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274</v>
      </c>
      <c r="BR109" s="788"/>
      <c r="BS109" s="788"/>
      <c r="BT109" s="788"/>
      <c r="BU109" s="789"/>
      <c r="BV109" s="790" t="s">
        <v>406</v>
      </c>
      <c r="BW109" s="788"/>
      <c r="BX109" s="788"/>
      <c r="BY109" s="788"/>
      <c r="BZ109" s="789"/>
      <c r="CA109" s="790" t="s">
        <v>171</v>
      </c>
      <c r="CB109" s="788"/>
      <c r="CC109" s="788"/>
      <c r="CD109" s="788"/>
      <c r="CE109" s="789"/>
      <c r="CF109" s="792" t="s">
        <v>478</v>
      </c>
      <c r="CG109" s="792"/>
      <c r="CH109" s="792"/>
      <c r="CI109" s="792"/>
      <c r="CJ109" s="792"/>
      <c r="CK109" s="790" t="s">
        <v>99</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274</v>
      </c>
      <c r="DH109" s="788"/>
      <c r="DI109" s="788"/>
      <c r="DJ109" s="788"/>
      <c r="DK109" s="789"/>
      <c r="DL109" s="790" t="s">
        <v>406</v>
      </c>
      <c r="DM109" s="788"/>
      <c r="DN109" s="788"/>
      <c r="DO109" s="788"/>
      <c r="DP109" s="789"/>
      <c r="DQ109" s="790" t="s">
        <v>171</v>
      </c>
      <c r="DR109" s="788"/>
      <c r="DS109" s="788"/>
      <c r="DT109" s="788"/>
      <c r="DU109" s="789"/>
      <c r="DV109" s="790" t="s">
        <v>478</v>
      </c>
      <c r="DW109" s="788"/>
      <c r="DX109" s="788"/>
      <c r="DY109" s="788"/>
      <c r="DZ109" s="791"/>
    </row>
    <row r="110" spans="1:131" s="54" customFormat="1" ht="26.25" customHeight="1" x14ac:dyDescent="0.15">
      <c r="A110" s="793" t="s">
        <v>341</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2534806</v>
      </c>
      <c r="AB110" s="797"/>
      <c r="AC110" s="797"/>
      <c r="AD110" s="797"/>
      <c r="AE110" s="798"/>
      <c r="AF110" s="799">
        <v>1942276</v>
      </c>
      <c r="AG110" s="797"/>
      <c r="AH110" s="797"/>
      <c r="AI110" s="797"/>
      <c r="AJ110" s="798"/>
      <c r="AK110" s="799">
        <v>1744498</v>
      </c>
      <c r="AL110" s="797"/>
      <c r="AM110" s="797"/>
      <c r="AN110" s="797"/>
      <c r="AO110" s="798"/>
      <c r="AP110" s="800">
        <v>6.5</v>
      </c>
      <c r="AQ110" s="801"/>
      <c r="AR110" s="801"/>
      <c r="AS110" s="801"/>
      <c r="AT110" s="802"/>
      <c r="AU110" s="1016" t="s">
        <v>127</v>
      </c>
      <c r="AV110" s="1017"/>
      <c r="AW110" s="1017"/>
      <c r="AX110" s="1017"/>
      <c r="AY110" s="1017"/>
      <c r="AZ110" s="803" t="s">
        <v>19</v>
      </c>
      <c r="BA110" s="794"/>
      <c r="BB110" s="794"/>
      <c r="BC110" s="794"/>
      <c r="BD110" s="794"/>
      <c r="BE110" s="794"/>
      <c r="BF110" s="794"/>
      <c r="BG110" s="794"/>
      <c r="BH110" s="794"/>
      <c r="BI110" s="794"/>
      <c r="BJ110" s="794"/>
      <c r="BK110" s="794"/>
      <c r="BL110" s="794"/>
      <c r="BM110" s="794"/>
      <c r="BN110" s="794"/>
      <c r="BO110" s="794"/>
      <c r="BP110" s="795"/>
      <c r="BQ110" s="804">
        <v>15312046</v>
      </c>
      <c r="BR110" s="805"/>
      <c r="BS110" s="805"/>
      <c r="BT110" s="805"/>
      <c r="BU110" s="805"/>
      <c r="BV110" s="805">
        <v>14314808</v>
      </c>
      <c r="BW110" s="805"/>
      <c r="BX110" s="805"/>
      <c r="BY110" s="805"/>
      <c r="BZ110" s="805"/>
      <c r="CA110" s="805">
        <v>13603686</v>
      </c>
      <c r="CB110" s="805"/>
      <c r="CC110" s="805"/>
      <c r="CD110" s="805"/>
      <c r="CE110" s="805"/>
      <c r="CF110" s="806">
        <v>50.5</v>
      </c>
      <c r="CG110" s="807"/>
      <c r="CH110" s="807"/>
      <c r="CI110" s="807"/>
      <c r="CJ110" s="807"/>
      <c r="CK110" s="1022" t="s">
        <v>400</v>
      </c>
      <c r="CL110" s="1023"/>
      <c r="CM110" s="808" t="s">
        <v>480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v>7858440</v>
      </c>
      <c r="DH110" s="805"/>
      <c r="DI110" s="805"/>
      <c r="DJ110" s="805"/>
      <c r="DK110" s="805"/>
      <c r="DL110" s="805">
        <v>7548318</v>
      </c>
      <c r="DM110" s="805"/>
      <c r="DN110" s="805"/>
      <c r="DO110" s="805"/>
      <c r="DP110" s="805"/>
      <c r="DQ110" s="805">
        <v>7047500</v>
      </c>
      <c r="DR110" s="805"/>
      <c r="DS110" s="805"/>
      <c r="DT110" s="805"/>
      <c r="DU110" s="805"/>
      <c r="DV110" s="811">
        <v>26.1</v>
      </c>
      <c r="DW110" s="811"/>
      <c r="DX110" s="811"/>
      <c r="DY110" s="811"/>
      <c r="DZ110" s="812"/>
    </row>
    <row r="111" spans="1:131" s="54" customFormat="1" ht="26.25" customHeight="1" x14ac:dyDescent="0.15">
      <c r="A111" s="813" t="s">
        <v>462</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216</v>
      </c>
      <c r="AB111" s="817"/>
      <c r="AC111" s="817"/>
      <c r="AD111" s="817"/>
      <c r="AE111" s="818"/>
      <c r="AF111" s="819" t="s">
        <v>216</v>
      </c>
      <c r="AG111" s="817"/>
      <c r="AH111" s="817"/>
      <c r="AI111" s="817"/>
      <c r="AJ111" s="818"/>
      <c r="AK111" s="819" t="s">
        <v>216</v>
      </c>
      <c r="AL111" s="817"/>
      <c r="AM111" s="817"/>
      <c r="AN111" s="817"/>
      <c r="AO111" s="818"/>
      <c r="AP111" s="820" t="s">
        <v>216</v>
      </c>
      <c r="AQ111" s="821"/>
      <c r="AR111" s="821"/>
      <c r="AS111" s="821"/>
      <c r="AT111" s="822"/>
      <c r="AU111" s="1018"/>
      <c r="AV111" s="1019"/>
      <c r="AW111" s="1019"/>
      <c r="AX111" s="1019"/>
      <c r="AY111" s="1019"/>
      <c r="AZ111" s="823" t="s">
        <v>481</v>
      </c>
      <c r="BA111" s="824"/>
      <c r="BB111" s="824"/>
      <c r="BC111" s="824"/>
      <c r="BD111" s="824"/>
      <c r="BE111" s="824"/>
      <c r="BF111" s="824"/>
      <c r="BG111" s="824"/>
      <c r="BH111" s="824"/>
      <c r="BI111" s="824"/>
      <c r="BJ111" s="824"/>
      <c r="BK111" s="824"/>
      <c r="BL111" s="824"/>
      <c r="BM111" s="824"/>
      <c r="BN111" s="824"/>
      <c r="BO111" s="824"/>
      <c r="BP111" s="825"/>
      <c r="BQ111" s="826">
        <v>7858440</v>
      </c>
      <c r="BR111" s="827"/>
      <c r="BS111" s="827"/>
      <c r="BT111" s="827"/>
      <c r="BU111" s="827"/>
      <c r="BV111" s="827">
        <v>7548318</v>
      </c>
      <c r="BW111" s="827"/>
      <c r="BX111" s="827"/>
      <c r="BY111" s="827"/>
      <c r="BZ111" s="827"/>
      <c r="CA111" s="827">
        <v>7047500</v>
      </c>
      <c r="CB111" s="827"/>
      <c r="CC111" s="827"/>
      <c r="CD111" s="827"/>
      <c r="CE111" s="827"/>
      <c r="CF111" s="828">
        <v>26.1</v>
      </c>
      <c r="CG111" s="829"/>
      <c r="CH111" s="829"/>
      <c r="CI111" s="829"/>
      <c r="CJ111" s="829"/>
      <c r="CK111" s="1024"/>
      <c r="CL111" s="1025"/>
      <c r="CM111" s="830" t="s">
        <v>144</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216</v>
      </c>
      <c r="DH111" s="827"/>
      <c r="DI111" s="827"/>
      <c r="DJ111" s="827"/>
      <c r="DK111" s="827"/>
      <c r="DL111" s="827" t="s">
        <v>216</v>
      </c>
      <c r="DM111" s="827"/>
      <c r="DN111" s="827"/>
      <c r="DO111" s="827"/>
      <c r="DP111" s="827"/>
      <c r="DQ111" s="827" t="s">
        <v>216</v>
      </c>
      <c r="DR111" s="827"/>
      <c r="DS111" s="827"/>
      <c r="DT111" s="827"/>
      <c r="DU111" s="827"/>
      <c r="DV111" s="833" t="s">
        <v>216</v>
      </c>
      <c r="DW111" s="833"/>
      <c r="DX111" s="833"/>
      <c r="DY111" s="833"/>
      <c r="DZ111" s="834"/>
    </row>
    <row r="112" spans="1:131" s="54" customFormat="1" ht="26.25" customHeight="1" x14ac:dyDescent="0.15">
      <c r="A112" s="985" t="s">
        <v>161</v>
      </c>
      <c r="B112" s="986"/>
      <c r="C112" s="824" t="s">
        <v>483</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216</v>
      </c>
      <c r="AB112" s="817"/>
      <c r="AC112" s="817"/>
      <c r="AD112" s="817"/>
      <c r="AE112" s="818"/>
      <c r="AF112" s="819" t="s">
        <v>216</v>
      </c>
      <c r="AG112" s="817"/>
      <c r="AH112" s="817"/>
      <c r="AI112" s="817"/>
      <c r="AJ112" s="818"/>
      <c r="AK112" s="819" t="s">
        <v>216</v>
      </c>
      <c r="AL112" s="817"/>
      <c r="AM112" s="817"/>
      <c r="AN112" s="817"/>
      <c r="AO112" s="818"/>
      <c r="AP112" s="820" t="s">
        <v>216</v>
      </c>
      <c r="AQ112" s="821"/>
      <c r="AR112" s="821"/>
      <c r="AS112" s="821"/>
      <c r="AT112" s="822"/>
      <c r="AU112" s="1018"/>
      <c r="AV112" s="1019"/>
      <c r="AW112" s="1019"/>
      <c r="AX112" s="1019"/>
      <c r="AY112" s="1019"/>
      <c r="AZ112" s="823" t="s">
        <v>288</v>
      </c>
      <c r="BA112" s="824"/>
      <c r="BB112" s="824"/>
      <c r="BC112" s="824"/>
      <c r="BD112" s="824"/>
      <c r="BE112" s="824"/>
      <c r="BF112" s="824"/>
      <c r="BG112" s="824"/>
      <c r="BH112" s="824"/>
      <c r="BI112" s="824"/>
      <c r="BJ112" s="824"/>
      <c r="BK112" s="824"/>
      <c r="BL112" s="824"/>
      <c r="BM112" s="824"/>
      <c r="BN112" s="824"/>
      <c r="BO112" s="824"/>
      <c r="BP112" s="825"/>
      <c r="BQ112" s="826">
        <v>10646514</v>
      </c>
      <c r="BR112" s="827"/>
      <c r="BS112" s="827"/>
      <c r="BT112" s="827"/>
      <c r="BU112" s="827"/>
      <c r="BV112" s="827">
        <v>10552904</v>
      </c>
      <c r="BW112" s="827"/>
      <c r="BX112" s="827"/>
      <c r="BY112" s="827"/>
      <c r="BZ112" s="827"/>
      <c r="CA112" s="827">
        <v>10176649</v>
      </c>
      <c r="CB112" s="827"/>
      <c r="CC112" s="827"/>
      <c r="CD112" s="827"/>
      <c r="CE112" s="827"/>
      <c r="CF112" s="828">
        <v>37.799999999999997</v>
      </c>
      <c r="CG112" s="829"/>
      <c r="CH112" s="829"/>
      <c r="CI112" s="829"/>
      <c r="CJ112" s="829"/>
      <c r="CK112" s="1024"/>
      <c r="CL112" s="1025"/>
      <c r="CM112" s="830" t="s">
        <v>222</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216</v>
      </c>
      <c r="DH112" s="827"/>
      <c r="DI112" s="827"/>
      <c r="DJ112" s="827"/>
      <c r="DK112" s="827"/>
      <c r="DL112" s="827" t="s">
        <v>216</v>
      </c>
      <c r="DM112" s="827"/>
      <c r="DN112" s="827"/>
      <c r="DO112" s="827"/>
      <c r="DP112" s="827"/>
      <c r="DQ112" s="827" t="s">
        <v>216</v>
      </c>
      <c r="DR112" s="827"/>
      <c r="DS112" s="827"/>
      <c r="DT112" s="827"/>
      <c r="DU112" s="827"/>
      <c r="DV112" s="833" t="s">
        <v>216</v>
      </c>
      <c r="DW112" s="833"/>
      <c r="DX112" s="833"/>
      <c r="DY112" s="833"/>
      <c r="DZ112" s="834"/>
    </row>
    <row r="113" spans="1:130" s="54" customFormat="1" ht="26.25" customHeight="1" x14ac:dyDescent="0.15">
      <c r="A113" s="987"/>
      <c r="B113" s="988"/>
      <c r="C113" s="824" t="s">
        <v>484</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634108</v>
      </c>
      <c r="AB113" s="817"/>
      <c r="AC113" s="817"/>
      <c r="AD113" s="817"/>
      <c r="AE113" s="818"/>
      <c r="AF113" s="819">
        <v>606799</v>
      </c>
      <c r="AG113" s="817"/>
      <c r="AH113" s="817"/>
      <c r="AI113" s="817"/>
      <c r="AJ113" s="818"/>
      <c r="AK113" s="819">
        <v>508546</v>
      </c>
      <c r="AL113" s="817"/>
      <c r="AM113" s="817"/>
      <c r="AN113" s="817"/>
      <c r="AO113" s="818"/>
      <c r="AP113" s="820">
        <v>1.9</v>
      </c>
      <c r="AQ113" s="821"/>
      <c r="AR113" s="821"/>
      <c r="AS113" s="821"/>
      <c r="AT113" s="822"/>
      <c r="AU113" s="1018"/>
      <c r="AV113" s="1019"/>
      <c r="AW113" s="1019"/>
      <c r="AX113" s="1019"/>
      <c r="AY113" s="1019"/>
      <c r="AZ113" s="823" t="s">
        <v>485</v>
      </c>
      <c r="BA113" s="824"/>
      <c r="BB113" s="824"/>
      <c r="BC113" s="824"/>
      <c r="BD113" s="824"/>
      <c r="BE113" s="824"/>
      <c r="BF113" s="824"/>
      <c r="BG113" s="824"/>
      <c r="BH113" s="824"/>
      <c r="BI113" s="824"/>
      <c r="BJ113" s="824"/>
      <c r="BK113" s="824"/>
      <c r="BL113" s="824"/>
      <c r="BM113" s="824"/>
      <c r="BN113" s="824"/>
      <c r="BO113" s="824"/>
      <c r="BP113" s="825"/>
      <c r="BQ113" s="826">
        <v>1206418</v>
      </c>
      <c r="BR113" s="827"/>
      <c r="BS113" s="827"/>
      <c r="BT113" s="827"/>
      <c r="BU113" s="827"/>
      <c r="BV113" s="827">
        <v>1097182</v>
      </c>
      <c r="BW113" s="827"/>
      <c r="BX113" s="827"/>
      <c r="BY113" s="827"/>
      <c r="BZ113" s="827"/>
      <c r="CA113" s="827">
        <v>1015095</v>
      </c>
      <c r="CB113" s="827"/>
      <c r="CC113" s="827"/>
      <c r="CD113" s="827"/>
      <c r="CE113" s="827"/>
      <c r="CF113" s="828">
        <v>3.8</v>
      </c>
      <c r="CG113" s="829"/>
      <c r="CH113" s="829"/>
      <c r="CI113" s="829"/>
      <c r="CJ113" s="829"/>
      <c r="CK113" s="1024"/>
      <c r="CL113" s="1025"/>
      <c r="CM113" s="830" t="s">
        <v>417</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216</v>
      </c>
      <c r="DH113" s="817"/>
      <c r="DI113" s="817"/>
      <c r="DJ113" s="817"/>
      <c r="DK113" s="818"/>
      <c r="DL113" s="819" t="s">
        <v>216</v>
      </c>
      <c r="DM113" s="817"/>
      <c r="DN113" s="817"/>
      <c r="DO113" s="817"/>
      <c r="DP113" s="818"/>
      <c r="DQ113" s="819" t="s">
        <v>216</v>
      </c>
      <c r="DR113" s="817"/>
      <c r="DS113" s="817"/>
      <c r="DT113" s="817"/>
      <c r="DU113" s="818"/>
      <c r="DV113" s="820" t="s">
        <v>216</v>
      </c>
      <c r="DW113" s="821"/>
      <c r="DX113" s="821"/>
      <c r="DY113" s="821"/>
      <c r="DZ113" s="822"/>
    </row>
    <row r="114" spans="1:130" s="54" customFormat="1" ht="26.25" customHeight="1" x14ac:dyDescent="0.15">
      <c r="A114" s="987"/>
      <c r="B114" s="988"/>
      <c r="C114" s="824" t="s">
        <v>486</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85258</v>
      </c>
      <c r="AB114" s="817"/>
      <c r="AC114" s="817"/>
      <c r="AD114" s="817"/>
      <c r="AE114" s="818"/>
      <c r="AF114" s="819">
        <v>122221</v>
      </c>
      <c r="AG114" s="817"/>
      <c r="AH114" s="817"/>
      <c r="AI114" s="817"/>
      <c r="AJ114" s="818"/>
      <c r="AK114" s="819">
        <v>139554</v>
      </c>
      <c r="AL114" s="817"/>
      <c r="AM114" s="817"/>
      <c r="AN114" s="817"/>
      <c r="AO114" s="818"/>
      <c r="AP114" s="820">
        <v>0.5</v>
      </c>
      <c r="AQ114" s="821"/>
      <c r="AR114" s="821"/>
      <c r="AS114" s="821"/>
      <c r="AT114" s="822"/>
      <c r="AU114" s="1018"/>
      <c r="AV114" s="1019"/>
      <c r="AW114" s="1019"/>
      <c r="AX114" s="1019"/>
      <c r="AY114" s="1019"/>
      <c r="AZ114" s="823" t="s">
        <v>487</v>
      </c>
      <c r="BA114" s="824"/>
      <c r="BB114" s="824"/>
      <c r="BC114" s="824"/>
      <c r="BD114" s="824"/>
      <c r="BE114" s="824"/>
      <c r="BF114" s="824"/>
      <c r="BG114" s="824"/>
      <c r="BH114" s="824"/>
      <c r="BI114" s="824"/>
      <c r="BJ114" s="824"/>
      <c r="BK114" s="824"/>
      <c r="BL114" s="824"/>
      <c r="BM114" s="824"/>
      <c r="BN114" s="824"/>
      <c r="BO114" s="824"/>
      <c r="BP114" s="825"/>
      <c r="BQ114" s="826">
        <v>3356281</v>
      </c>
      <c r="BR114" s="827"/>
      <c r="BS114" s="827"/>
      <c r="BT114" s="827"/>
      <c r="BU114" s="827"/>
      <c r="BV114" s="827">
        <v>3671351</v>
      </c>
      <c r="BW114" s="827"/>
      <c r="BX114" s="827"/>
      <c r="BY114" s="827"/>
      <c r="BZ114" s="827"/>
      <c r="CA114" s="827">
        <v>3071513</v>
      </c>
      <c r="CB114" s="827"/>
      <c r="CC114" s="827"/>
      <c r="CD114" s="827"/>
      <c r="CE114" s="827"/>
      <c r="CF114" s="828">
        <v>11.4</v>
      </c>
      <c r="CG114" s="829"/>
      <c r="CH114" s="829"/>
      <c r="CI114" s="829"/>
      <c r="CJ114" s="829"/>
      <c r="CK114" s="1024"/>
      <c r="CL114" s="1025"/>
      <c r="CM114" s="830" t="s">
        <v>488</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216</v>
      </c>
      <c r="DH114" s="817"/>
      <c r="DI114" s="817"/>
      <c r="DJ114" s="817"/>
      <c r="DK114" s="818"/>
      <c r="DL114" s="819" t="s">
        <v>216</v>
      </c>
      <c r="DM114" s="817"/>
      <c r="DN114" s="817"/>
      <c r="DO114" s="817"/>
      <c r="DP114" s="818"/>
      <c r="DQ114" s="819" t="s">
        <v>216</v>
      </c>
      <c r="DR114" s="817"/>
      <c r="DS114" s="817"/>
      <c r="DT114" s="817"/>
      <c r="DU114" s="818"/>
      <c r="DV114" s="820" t="s">
        <v>216</v>
      </c>
      <c r="DW114" s="821"/>
      <c r="DX114" s="821"/>
      <c r="DY114" s="821"/>
      <c r="DZ114" s="822"/>
    </row>
    <row r="115" spans="1:130" s="54" customFormat="1" ht="26.25" customHeight="1" x14ac:dyDescent="0.15">
      <c r="A115" s="987"/>
      <c r="B115" s="988"/>
      <c r="C115" s="824" t="s">
        <v>390</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56951</v>
      </c>
      <c r="AB115" s="817"/>
      <c r="AC115" s="817"/>
      <c r="AD115" s="817"/>
      <c r="AE115" s="818"/>
      <c r="AF115" s="819">
        <v>1887296</v>
      </c>
      <c r="AG115" s="817"/>
      <c r="AH115" s="817"/>
      <c r="AI115" s="817"/>
      <c r="AJ115" s="818"/>
      <c r="AK115" s="819">
        <v>548265</v>
      </c>
      <c r="AL115" s="817"/>
      <c r="AM115" s="817"/>
      <c r="AN115" s="817"/>
      <c r="AO115" s="818"/>
      <c r="AP115" s="820">
        <v>2</v>
      </c>
      <c r="AQ115" s="821"/>
      <c r="AR115" s="821"/>
      <c r="AS115" s="821"/>
      <c r="AT115" s="822"/>
      <c r="AU115" s="1018"/>
      <c r="AV115" s="1019"/>
      <c r="AW115" s="1019"/>
      <c r="AX115" s="1019"/>
      <c r="AY115" s="1019"/>
      <c r="AZ115" s="823" t="s">
        <v>359</v>
      </c>
      <c r="BA115" s="824"/>
      <c r="BB115" s="824"/>
      <c r="BC115" s="824"/>
      <c r="BD115" s="824"/>
      <c r="BE115" s="824"/>
      <c r="BF115" s="824"/>
      <c r="BG115" s="824"/>
      <c r="BH115" s="824"/>
      <c r="BI115" s="824"/>
      <c r="BJ115" s="824"/>
      <c r="BK115" s="824"/>
      <c r="BL115" s="824"/>
      <c r="BM115" s="824"/>
      <c r="BN115" s="824"/>
      <c r="BO115" s="824"/>
      <c r="BP115" s="825"/>
      <c r="BQ115" s="826" t="s">
        <v>216</v>
      </c>
      <c r="BR115" s="827"/>
      <c r="BS115" s="827"/>
      <c r="BT115" s="827"/>
      <c r="BU115" s="827"/>
      <c r="BV115" s="827" t="s">
        <v>216</v>
      </c>
      <c r="BW115" s="827"/>
      <c r="BX115" s="827"/>
      <c r="BY115" s="827"/>
      <c r="BZ115" s="827"/>
      <c r="CA115" s="827" t="s">
        <v>216</v>
      </c>
      <c r="CB115" s="827"/>
      <c r="CC115" s="827"/>
      <c r="CD115" s="827"/>
      <c r="CE115" s="827"/>
      <c r="CF115" s="828" t="s">
        <v>216</v>
      </c>
      <c r="CG115" s="829"/>
      <c r="CH115" s="829"/>
      <c r="CI115" s="829"/>
      <c r="CJ115" s="829"/>
      <c r="CK115" s="1024"/>
      <c r="CL115" s="1025"/>
      <c r="CM115" s="823" t="s">
        <v>38</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216</v>
      </c>
      <c r="DH115" s="817"/>
      <c r="DI115" s="817"/>
      <c r="DJ115" s="817"/>
      <c r="DK115" s="818"/>
      <c r="DL115" s="819" t="s">
        <v>216</v>
      </c>
      <c r="DM115" s="817"/>
      <c r="DN115" s="817"/>
      <c r="DO115" s="817"/>
      <c r="DP115" s="818"/>
      <c r="DQ115" s="819" t="s">
        <v>216</v>
      </c>
      <c r="DR115" s="817"/>
      <c r="DS115" s="817"/>
      <c r="DT115" s="817"/>
      <c r="DU115" s="818"/>
      <c r="DV115" s="820" t="s">
        <v>216</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216</v>
      </c>
      <c r="AB116" s="817"/>
      <c r="AC116" s="817"/>
      <c r="AD116" s="817"/>
      <c r="AE116" s="818"/>
      <c r="AF116" s="819" t="s">
        <v>216</v>
      </c>
      <c r="AG116" s="817"/>
      <c r="AH116" s="817"/>
      <c r="AI116" s="817"/>
      <c r="AJ116" s="818"/>
      <c r="AK116" s="819" t="s">
        <v>216</v>
      </c>
      <c r="AL116" s="817"/>
      <c r="AM116" s="817"/>
      <c r="AN116" s="817"/>
      <c r="AO116" s="818"/>
      <c r="AP116" s="820" t="s">
        <v>216</v>
      </c>
      <c r="AQ116" s="821"/>
      <c r="AR116" s="821"/>
      <c r="AS116" s="821"/>
      <c r="AT116" s="822"/>
      <c r="AU116" s="1018"/>
      <c r="AV116" s="1019"/>
      <c r="AW116" s="1019"/>
      <c r="AX116" s="1019"/>
      <c r="AY116" s="1019"/>
      <c r="AZ116" s="838" t="s">
        <v>242</v>
      </c>
      <c r="BA116" s="839"/>
      <c r="BB116" s="839"/>
      <c r="BC116" s="839"/>
      <c r="BD116" s="839"/>
      <c r="BE116" s="839"/>
      <c r="BF116" s="839"/>
      <c r="BG116" s="839"/>
      <c r="BH116" s="839"/>
      <c r="BI116" s="839"/>
      <c r="BJ116" s="839"/>
      <c r="BK116" s="839"/>
      <c r="BL116" s="839"/>
      <c r="BM116" s="839"/>
      <c r="BN116" s="839"/>
      <c r="BO116" s="839"/>
      <c r="BP116" s="840"/>
      <c r="BQ116" s="826" t="s">
        <v>216</v>
      </c>
      <c r="BR116" s="827"/>
      <c r="BS116" s="827"/>
      <c r="BT116" s="827"/>
      <c r="BU116" s="827"/>
      <c r="BV116" s="827" t="s">
        <v>216</v>
      </c>
      <c r="BW116" s="827"/>
      <c r="BX116" s="827"/>
      <c r="BY116" s="827"/>
      <c r="BZ116" s="827"/>
      <c r="CA116" s="827" t="s">
        <v>216</v>
      </c>
      <c r="CB116" s="827"/>
      <c r="CC116" s="827"/>
      <c r="CD116" s="827"/>
      <c r="CE116" s="827"/>
      <c r="CF116" s="828" t="s">
        <v>216</v>
      </c>
      <c r="CG116" s="829"/>
      <c r="CH116" s="829"/>
      <c r="CI116" s="829"/>
      <c r="CJ116" s="829"/>
      <c r="CK116" s="1024"/>
      <c r="CL116" s="1025"/>
      <c r="CM116" s="830" t="s">
        <v>489</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216</v>
      </c>
      <c r="DH116" s="817"/>
      <c r="DI116" s="817"/>
      <c r="DJ116" s="817"/>
      <c r="DK116" s="818"/>
      <c r="DL116" s="819" t="s">
        <v>216</v>
      </c>
      <c r="DM116" s="817"/>
      <c r="DN116" s="817"/>
      <c r="DO116" s="817"/>
      <c r="DP116" s="818"/>
      <c r="DQ116" s="819" t="s">
        <v>216</v>
      </c>
      <c r="DR116" s="817"/>
      <c r="DS116" s="817"/>
      <c r="DT116" s="817"/>
      <c r="DU116" s="818"/>
      <c r="DV116" s="820" t="s">
        <v>216</v>
      </c>
      <c r="DW116" s="821"/>
      <c r="DX116" s="821"/>
      <c r="DY116" s="821"/>
      <c r="DZ116" s="822"/>
    </row>
    <row r="117" spans="1:130" s="54" customFormat="1" ht="26.25" customHeight="1" x14ac:dyDescent="0.15">
      <c r="A117" s="787" t="s">
        <v>293</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336</v>
      </c>
      <c r="Z117" s="789"/>
      <c r="AA117" s="842">
        <v>3311123</v>
      </c>
      <c r="AB117" s="843"/>
      <c r="AC117" s="843"/>
      <c r="AD117" s="843"/>
      <c r="AE117" s="844"/>
      <c r="AF117" s="845">
        <v>4558592</v>
      </c>
      <c r="AG117" s="843"/>
      <c r="AH117" s="843"/>
      <c r="AI117" s="843"/>
      <c r="AJ117" s="844"/>
      <c r="AK117" s="845">
        <v>2940863</v>
      </c>
      <c r="AL117" s="843"/>
      <c r="AM117" s="843"/>
      <c r="AN117" s="843"/>
      <c r="AO117" s="844"/>
      <c r="AP117" s="846"/>
      <c r="AQ117" s="847"/>
      <c r="AR117" s="847"/>
      <c r="AS117" s="847"/>
      <c r="AT117" s="848"/>
      <c r="AU117" s="1018"/>
      <c r="AV117" s="1019"/>
      <c r="AW117" s="1019"/>
      <c r="AX117" s="1019"/>
      <c r="AY117" s="1019"/>
      <c r="AZ117" s="838" t="s">
        <v>490</v>
      </c>
      <c r="BA117" s="839"/>
      <c r="BB117" s="839"/>
      <c r="BC117" s="839"/>
      <c r="BD117" s="839"/>
      <c r="BE117" s="839"/>
      <c r="BF117" s="839"/>
      <c r="BG117" s="839"/>
      <c r="BH117" s="839"/>
      <c r="BI117" s="839"/>
      <c r="BJ117" s="839"/>
      <c r="BK117" s="839"/>
      <c r="BL117" s="839"/>
      <c r="BM117" s="839"/>
      <c r="BN117" s="839"/>
      <c r="BO117" s="839"/>
      <c r="BP117" s="840"/>
      <c r="BQ117" s="826" t="s">
        <v>216</v>
      </c>
      <c r="BR117" s="827"/>
      <c r="BS117" s="827"/>
      <c r="BT117" s="827"/>
      <c r="BU117" s="827"/>
      <c r="BV117" s="827" t="s">
        <v>216</v>
      </c>
      <c r="BW117" s="827"/>
      <c r="BX117" s="827"/>
      <c r="BY117" s="827"/>
      <c r="BZ117" s="827"/>
      <c r="CA117" s="827" t="s">
        <v>216</v>
      </c>
      <c r="CB117" s="827"/>
      <c r="CC117" s="827"/>
      <c r="CD117" s="827"/>
      <c r="CE117" s="827"/>
      <c r="CF117" s="828" t="s">
        <v>216</v>
      </c>
      <c r="CG117" s="829"/>
      <c r="CH117" s="829"/>
      <c r="CI117" s="829"/>
      <c r="CJ117" s="829"/>
      <c r="CK117" s="1024"/>
      <c r="CL117" s="1025"/>
      <c r="CM117" s="830" t="s">
        <v>352</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216</v>
      </c>
      <c r="DH117" s="817"/>
      <c r="DI117" s="817"/>
      <c r="DJ117" s="817"/>
      <c r="DK117" s="818"/>
      <c r="DL117" s="819" t="s">
        <v>216</v>
      </c>
      <c r="DM117" s="817"/>
      <c r="DN117" s="817"/>
      <c r="DO117" s="817"/>
      <c r="DP117" s="818"/>
      <c r="DQ117" s="819" t="s">
        <v>216</v>
      </c>
      <c r="DR117" s="817"/>
      <c r="DS117" s="817"/>
      <c r="DT117" s="817"/>
      <c r="DU117" s="818"/>
      <c r="DV117" s="820" t="s">
        <v>216</v>
      </c>
      <c r="DW117" s="821"/>
      <c r="DX117" s="821"/>
      <c r="DY117" s="821"/>
      <c r="DZ117" s="822"/>
    </row>
    <row r="118" spans="1:130" s="54" customFormat="1" ht="26.25" customHeight="1" x14ac:dyDescent="0.15">
      <c r="A118" s="787" t="s">
        <v>99</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274</v>
      </c>
      <c r="AB118" s="788"/>
      <c r="AC118" s="788"/>
      <c r="AD118" s="788"/>
      <c r="AE118" s="789"/>
      <c r="AF118" s="790" t="s">
        <v>406</v>
      </c>
      <c r="AG118" s="788"/>
      <c r="AH118" s="788"/>
      <c r="AI118" s="788"/>
      <c r="AJ118" s="789"/>
      <c r="AK118" s="790" t="s">
        <v>171</v>
      </c>
      <c r="AL118" s="788"/>
      <c r="AM118" s="788"/>
      <c r="AN118" s="788"/>
      <c r="AO118" s="789"/>
      <c r="AP118" s="790" t="s">
        <v>478</v>
      </c>
      <c r="AQ118" s="788"/>
      <c r="AR118" s="788"/>
      <c r="AS118" s="788"/>
      <c r="AT118" s="791"/>
      <c r="AU118" s="1018"/>
      <c r="AV118" s="1019"/>
      <c r="AW118" s="1019"/>
      <c r="AX118" s="1019"/>
      <c r="AY118" s="1019"/>
      <c r="AZ118" s="849" t="s">
        <v>491</v>
      </c>
      <c r="BA118" s="836"/>
      <c r="BB118" s="836"/>
      <c r="BC118" s="836"/>
      <c r="BD118" s="836"/>
      <c r="BE118" s="836"/>
      <c r="BF118" s="836"/>
      <c r="BG118" s="836"/>
      <c r="BH118" s="836"/>
      <c r="BI118" s="836"/>
      <c r="BJ118" s="836"/>
      <c r="BK118" s="836"/>
      <c r="BL118" s="836"/>
      <c r="BM118" s="836"/>
      <c r="BN118" s="836"/>
      <c r="BO118" s="836"/>
      <c r="BP118" s="837"/>
      <c r="BQ118" s="850" t="s">
        <v>216</v>
      </c>
      <c r="BR118" s="851"/>
      <c r="BS118" s="851"/>
      <c r="BT118" s="851"/>
      <c r="BU118" s="851"/>
      <c r="BV118" s="851" t="s">
        <v>216</v>
      </c>
      <c r="BW118" s="851"/>
      <c r="BX118" s="851"/>
      <c r="BY118" s="851"/>
      <c r="BZ118" s="851"/>
      <c r="CA118" s="851" t="s">
        <v>216</v>
      </c>
      <c r="CB118" s="851"/>
      <c r="CC118" s="851"/>
      <c r="CD118" s="851"/>
      <c r="CE118" s="851"/>
      <c r="CF118" s="828" t="s">
        <v>216</v>
      </c>
      <c r="CG118" s="829"/>
      <c r="CH118" s="829"/>
      <c r="CI118" s="829"/>
      <c r="CJ118" s="829"/>
      <c r="CK118" s="1024"/>
      <c r="CL118" s="1025"/>
      <c r="CM118" s="830" t="s">
        <v>492</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216</v>
      </c>
      <c r="DH118" s="817"/>
      <c r="DI118" s="817"/>
      <c r="DJ118" s="817"/>
      <c r="DK118" s="818"/>
      <c r="DL118" s="819" t="s">
        <v>216</v>
      </c>
      <c r="DM118" s="817"/>
      <c r="DN118" s="817"/>
      <c r="DO118" s="817"/>
      <c r="DP118" s="818"/>
      <c r="DQ118" s="819" t="s">
        <v>216</v>
      </c>
      <c r="DR118" s="817"/>
      <c r="DS118" s="817"/>
      <c r="DT118" s="817"/>
      <c r="DU118" s="818"/>
      <c r="DV118" s="820" t="s">
        <v>216</v>
      </c>
      <c r="DW118" s="821"/>
      <c r="DX118" s="821"/>
      <c r="DY118" s="821"/>
      <c r="DZ118" s="822"/>
    </row>
    <row r="119" spans="1:130" s="54" customFormat="1" ht="26.25" customHeight="1" x14ac:dyDescent="0.15">
      <c r="A119" s="1028" t="s">
        <v>400</v>
      </c>
      <c r="B119" s="1023"/>
      <c r="C119" s="808" t="s">
        <v>480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216</v>
      </c>
      <c r="AB119" s="797"/>
      <c r="AC119" s="797"/>
      <c r="AD119" s="797"/>
      <c r="AE119" s="798"/>
      <c r="AF119" s="799">
        <v>1835979</v>
      </c>
      <c r="AG119" s="797"/>
      <c r="AH119" s="797"/>
      <c r="AI119" s="797"/>
      <c r="AJ119" s="798"/>
      <c r="AK119" s="799">
        <v>500818</v>
      </c>
      <c r="AL119" s="797"/>
      <c r="AM119" s="797"/>
      <c r="AN119" s="797"/>
      <c r="AO119" s="798"/>
      <c r="AP119" s="800">
        <v>1.9</v>
      </c>
      <c r="AQ119" s="801"/>
      <c r="AR119" s="801"/>
      <c r="AS119" s="801"/>
      <c r="AT119" s="802"/>
      <c r="AU119" s="1020"/>
      <c r="AV119" s="1021"/>
      <c r="AW119" s="1021"/>
      <c r="AX119" s="1021"/>
      <c r="AY119" s="1021"/>
      <c r="AZ119" s="83" t="s">
        <v>293</v>
      </c>
      <c r="BA119" s="83"/>
      <c r="BB119" s="83"/>
      <c r="BC119" s="83"/>
      <c r="BD119" s="83"/>
      <c r="BE119" s="83"/>
      <c r="BF119" s="83"/>
      <c r="BG119" s="83"/>
      <c r="BH119" s="83"/>
      <c r="BI119" s="83"/>
      <c r="BJ119" s="83"/>
      <c r="BK119" s="83"/>
      <c r="BL119" s="83"/>
      <c r="BM119" s="83"/>
      <c r="BN119" s="83"/>
      <c r="BO119" s="841" t="s">
        <v>178</v>
      </c>
      <c r="BP119" s="852"/>
      <c r="BQ119" s="850">
        <v>38379699</v>
      </c>
      <c r="BR119" s="851"/>
      <c r="BS119" s="851"/>
      <c r="BT119" s="851"/>
      <c r="BU119" s="851"/>
      <c r="BV119" s="851">
        <v>37184563</v>
      </c>
      <c r="BW119" s="851"/>
      <c r="BX119" s="851"/>
      <c r="BY119" s="851"/>
      <c r="BZ119" s="851"/>
      <c r="CA119" s="851">
        <v>34914443</v>
      </c>
      <c r="CB119" s="851"/>
      <c r="CC119" s="851"/>
      <c r="CD119" s="851"/>
      <c r="CE119" s="851"/>
      <c r="CF119" s="853"/>
      <c r="CG119" s="854"/>
      <c r="CH119" s="854"/>
      <c r="CI119" s="854"/>
      <c r="CJ119" s="855"/>
      <c r="CK119" s="1026"/>
      <c r="CL119" s="1027"/>
      <c r="CM119" s="856" t="s">
        <v>493</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216</v>
      </c>
      <c r="DH119" s="860"/>
      <c r="DI119" s="860"/>
      <c r="DJ119" s="860"/>
      <c r="DK119" s="861"/>
      <c r="DL119" s="862" t="s">
        <v>216</v>
      </c>
      <c r="DM119" s="860"/>
      <c r="DN119" s="860"/>
      <c r="DO119" s="860"/>
      <c r="DP119" s="861"/>
      <c r="DQ119" s="862" t="s">
        <v>216</v>
      </c>
      <c r="DR119" s="860"/>
      <c r="DS119" s="860"/>
      <c r="DT119" s="860"/>
      <c r="DU119" s="861"/>
      <c r="DV119" s="863" t="s">
        <v>216</v>
      </c>
      <c r="DW119" s="864"/>
      <c r="DX119" s="864"/>
      <c r="DY119" s="864"/>
      <c r="DZ119" s="865"/>
    </row>
    <row r="120" spans="1:130" s="54" customFormat="1" ht="26.25" customHeight="1" x14ac:dyDescent="0.15">
      <c r="A120" s="1029"/>
      <c r="B120" s="1025"/>
      <c r="C120" s="830" t="s">
        <v>144</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216</v>
      </c>
      <c r="AB120" s="817"/>
      <c r="AC120" s="817"/>
      <c r="AD120" s="817"/>
      <c r="AE120" s="818"/>
      <c r="AF120" s="819" t="s">
        <v>216</v>
      </c>
      <c r="AG120" s="817"/>
      <c r="AH120" s="817"/>
      <c r="AI120" s="817"/>
      <c r="AJ120" s="818"/>
      <c r="AK120" s="819" t="s">
        <v>216</v>
      </c>
      <c r="AL120" s="817"/>
      <c r="AM120" s="817"/>
      <c r="AN120" s="817"/>
      <c r="AO120" s="818"/>
      <c r="AP120" s="820" t="s">
        <v>216</v>
      </c>
      <c r="AQ120" s="821"/>
      <c r="AR120" s="821"/>
      <c r="AS120" s="821"/>
      <c r="AT120" s="822"/>
      <c r="AU120" s="991" t="s">
        <v>482</v>
      </c>
      <c r="AV120" s="992"/>
      <c r="AW120" s="992"/>
      <c r="AX120" s="992"/>
      <c r="AY120" s="993"/>
      <c r="AZ120" s="803" t="s">
        <v>233</v>
      </c>
      <c r="BA120" s="794"/>
      <c r="BB120" s="794"/>
      <c r="BC120" s="794"/>
      <c r="BD120" s="794"/>
      <c r="BE120" s="794"/>
      <c r="BF120" s="794"/>
      <c r="BG120" s="794"/>
      <c r="BH120" s="794"/>
      <c r="BI120" s="794"/>
      <c r="BJ120" s="794"/>
      <c r="BK120" s="794"/>
      <c r="BL120" s="794"/>
      <c r="BM120" s="794"/>
      <c r="BN120" s="794"/>
      <c r="BO120" s="794"/>
      <c r="BP120" s="795"/>
      <c r="BQ120" s="804">
        <v>14965655</v>
      </c>
      <c r="BR120" s="805"/>
      <c r="BS120" s="805"/>
      <c r="BT120" s="805"/>
      <c r="BU120" s="805"/>
      <c r="BV120" s="805">
        <v>13303430</v>
      </c>
      <c r="BW120" s="805"/>
      <c r="BX120" s="805"/>
      <c r="BY120" s="805"/>
      <c r="BZ120" s="805"/>
      <c r="CA120" s="805">
        <v>10708102</v>
      </c>
      <c r="CB120" s="805"/>
      <c r="CC120" s="805"/>
      <c r="CD120" s="805"/>
      <c r="CE120" s="805"/>
      <c r="CF120" s="806">
        <v>39.700000000000003</v>
      </c>
      <c r="CG120" s="807"/>
      <c r="CH120" s="807"/>
      <c r="CI120" s="807"/>
      <c r="CJ120" s="807"/>
      <c r="CK120" s="999" t="s">
        <v>289</v>
      </c>
      <c r="CL120" s="1000"/>
      <c r="CM120" s="1000"/>
      <c r="CN120" s="1000"/>
      <c r="CO120" s="1001"/>
      <c r="CP120" s="866" t="s">
        <v>470</v>
      </c>
      <c r="CQ120" s="867"/>
      <c r="CR120" s="867"/>
      <c r="CS120" s="867"/>
      <c r="CT120" s="867"/>
      <c r="CU120" s="867"/>
      <c r="CV120" s="867"/>
      <c r="CW120" s="867"/>
      <c r="CX120" s="867"/>
      <c r="CY120" s="867"/>
      <c r="CZ120" s="867"/>
      <c r="DA120" s="867"/>
      <c r="DB120" s="867"/>
      <c r="DC120" s="867"/>
      <c r="DD120" s="867"/>
      <c r="DE120" s="867"/>
      <c r="DF120" s="868"/>
      <c r="DG120" s="804">
        <v>7270031</v>
      </c>
      <c r="DH120" s="805"/>
      <c r="DI120" s="805"/>
      <c r="DJ120" s="805"/>
      <c r="DK120" s="805"/>
      <c r="DL120" s="805">
        <v>7474490</v>
      </c>
      <c r="DM120" s="805"/>
      <c r="DN120" s="805"/>
      <c r="DO120" s="805"/>
      <c r="DP120" s="805"/>
      <c r="DQ120" s="805">
        <v>7930731</v>
      </c>
      <c r="DR120" s="805"/>
      <c r="DS120" s="805"/>
      <c r="DT120" s="805"/>
      <c r="DU120" s="805"/>
      <c r="DV120" s="811">
        <v>29.4</v>
      </c>
      <c r="DW120" s="811"/>
      <c r="DX120" s="811"/>
      <c r="DY120" s="811"/>
      <c r="DZ120" s="812"/>
    </row>
    <row r="121" spans="1:130" s="54" customFormat="1" ht="26.25" customHeight="1" x14ac:dyDescent="0.15">
      <c r="A121" s="1029"/>
      <c r="B121" s="1025"/>
      <c r="C121" s="838" t="s">
        <v>143</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216</v>
      </c>
      <c r="AB121" s="817"/>
      <c r="AC121" s="817"/>
      <c r="AD121" s="817"/>
      <c r="AE121" s="818"/>
      <c r="AF121" s="819" t="s">
        <v>216</v>
      </c>
      <c r="AG121" s="817"/>
      <c r="AH121" s="817"/>
      <c r="AI121" s="817"/>
      <c r="AJ121" s="818"/>
      <c r="AK121" s="819" t="s">
        <v>216</v>
      </c>
      <c r="AL121" s="817"/>
      <c r="AM121" s="817"/>
      <c r="AN121" s="817"/>
      <c r="AO121" s="818"/>
      <c r="AP121" s="820" t="s">
        <v>216</v>
      </c>
      <c r="AQ121" s="821"/>
      <c r="AR121" s="821"/>
      <c r="AS121" s="821"/>
      <c r="AT121" s="822"/>
      <c r="AU121" s="994"/>
      <c r="AV121" s="995"/>
      <c r="AW121" s="995"/>
      <c r="AX121" s="995"/>
      <c r="AY121" s="996"/>
      <c r="AZ121" s="823" t="s">
        <v>494</v>
      </c>
      <c r="BA121" s="824"/>
      <c r="BB121" s="824"/>
      <c r="BC121" s="824"/>
      <c r="BD121" s="824"/>
      <c r="BE121" s="824"/>
      <c r="BF121" s="824"/>
      <c r="BG121" s="824"/>
      <c r="BH121" s="824"/>
      <c r="BI121" s="824"/>
      <c r="BJ121" s="824"/>
      <c r="BK121" s="824"/>
      <c r="BL121" s="824"/>
      <c r="BM121" s="824"/>
      <c r="BN121" s="824"/>
      <c r="BO121" s="824"/>
      <c r="BP121" s="825"/>
      <c r="BQ121" s="826">
        <v>194471</v>
      </c>
      <c r="BR121" s="827"/>
      <c r="BS121" s="827"/>
      <c r="BT121" s="827"/>
      <c r="BU121" s="827"/>
      <c r="BV121" s="827">
        <v>345382</v>
      </c>
      <c r="BW121" s="827"/>
      <c r="BX121" s="827"/>
      <c r="BY121" s="827"/>
      <c r="BZ121" s="827"/>
      <c r="CA121" s="827">
        <v>331018</v>
      </c>
      <c r="CB121" s="827"/>
      <c r="CC121" s="827"/>
      <c r="CD121" s="827"/>
      <c r="CE121" s="827"/>
      <c r="CF121" s="828">
        <v>1.2</v>
      </c>
      <c r="CG121" s="829"/>
      <c r="CH121" s="829"/>
      <c r="CI121" s="829"/>
      <c r="CJ121" s="829"/>
      <c r="CK121" s="1002"/>
      <c r="CL121" s="1003"/>
      <c r="CM121" s="1003"/>
      <c r="CN121" s="1003"/>
      <c r="CO121" s="1004"/>
      <c r="CP121" s="869" t="s">
        <v>28</v>
      </c>
      <c r="CQ121" s="870"/>
      <c r="CR121" s="870"/>
      <c r="CS121" s="870"/>
      <c r="CT121" s="870"/>
      <c r="CU121" s="870"/>
      <c r="CV121" s="870"/>
      <c r="CW121" s="870"/>
      <c r="CX121" s="870"/>
      <c r="CY121" s="870"/>
      <c r="CZ121" s="870"/>
      <c r="DA121" s="870"/>
      <c r="DB121" s="870"/>
      <c r="DC121" s="870"/>
      <c r="DD121" s="870"/>
      <c r="DE121" s="870"/>
      <c r="DF121" s="871"/>
      <c r="DG121" s="826">
        <v>3376483</v>
      </c>
      <c r="DH121" s="827"/>
      <c r="DI121" s="827"/>
      <c r="DJ121" s="827"/>
      <c r="DK121" s="827"/>
      <c r="DL121" s="827">
        <v>3078414</v>
      </c>
      <c r="DM121" s="827"/>
      <c r="DN121" s="827"/>
      <c r="DO121" s="827"/>
      <c r="DP121" s="827"/>
      <c r="DQ121" s="827">
        <v>2245918</v>
      </c>
      <c r="DR121" s="827"/>
      <c r="DS121" s="827"/>
      <c r="DT121" s="827"/>
      <c r="DU121" s="827"/>
      <c r="DV121" s="833">
        <v>8.3000000000000007</v>
      </c>
      <c r="DW121" s="833"/>
      <c r="DX121" s="833"/>
      <c r="DY121" s="833"/>
      <c r="DZ121" s="834"/>
    </row>
    <row r="122" spans="1:130" s="54" customFormat="1" ht="26.25" customHeight="1" x14ac:dyDescent="0.15">
      <c r="A122" s="1029"/>
      <c r="B122" s="1025"/>
      <c r="C122" s="830" t="s">
        <v>488</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216</v>
      </c>
      <c r="AB122" s="817"/>
      <c r="AC122" s="817"/>
      <c r="AD122" s="817"/>
      <c r="AE122" s="818"/>
      <c r="AF122" s="819" t="s">
        <v>216</v>
      </c>
      <c r="AG122" s="817"/>
      <c r="AH122" s="817"/>
      <c r="AI122" s="817"/>
      <c r="AJ122" s="818"/>
      <c r="AK122" s="819" t="s">
        <v>216</v>
      </c>
      <c r="AL122" s="817"/>
      <c r="AM122" s="817"/>
      <c r="AN122" s="817"/>
      <c r="AO122" s="818"/>
      <c r="AP122" s="820" t="s">
        <v>216</v>
      </c>
      <c r="AQ122" s="821"/>
      <c r="AR122" s="821"/>
      <c r="AS122" s="821"/>
      <c r="AT122" s="822"/>
      <c r="AU122" s="994"/>
      <c r="AV122" s="995"/>
      <c r="AW122" s="995"/>
      <c r="AX122" s="995"/>
      <c r="AY122" s="996"/>
      <c r="AZ122" s="849" t="s">
        <v>496</v>
      </c>
      <c r="BA122" s="836"/>
      <c r="BB122" s="836"/>
      <c r="BC122" s="836"/>
      <c r="BD122" s="836"/>
      <c r="BE122" s="836"/>
      <c r="BF122" s="836"/>
      <c r="BG122" s="836"/>
      <c r="BH122" s="836"/>
      <c r="BI122" s="836"/>
      <c r="BJ122" s="836"/>
      <c r="BK122" s="836"/>
      <c r="BL122" s="836"/>
      <c r="BM122" s="836"/>
      <c r="BN122" s="836"/>
      <c r="BO122" s="836"/>
      <c r="BP122" s="837"/>
      <c r="BQ122" s="850">
        <v>18818119</v>
      </c>
      <c r="BR122" s="851"/>
      <c r="BS122" s="851"/>
      <c r="BT122" s="851"/>
      <c r="BU122" s="851"/>
      <c r="BV122" s="851">
        <v>17719576</v>
      </c>
      <c r="BW122" s="851"/>
      <c r="BX122" s="851"/>
      <c r="BY122" s="851"/>
      <c r="BZ122" s="851"/>
      <c r="CA122" s="851">
        <v>16680188</v>
      </c>
      <c r="CB122" s="851"/>
      <c r="CC122" s="851"/>
      <c r="CD122" s="851"/>
      <c r="CE122" s="851"/>
      <c r="CF122" s="872">
        <v>61.9</v>
      </c>
      <c r="CG122" s="873"/>
      <c r="CH122" s="873"/>
      <c r="CI122" s="873"/>
      <c r="CJ122" s="873"/>
      <c r="CK122" s="1002"/>
      <c r="CL122" s="1003"/>
      <c r="CM122" s="1003"/>
      <c r="CN122" s="1003"/>
      <c r="CO122" s="1004"/>
      <c r="CP122" s="869" t="s">
        <v>185</v>
      </c>
      <c r="CQ122" s="870"/>
      <c r="CR122" s="870"/>
      <c r="CS122" s="870"/>
      <c r="CT122" s="870"/>
      <c r="CU122" s="870"/>
      <c r="CV122" s="870"/>
      <c r="CW122" s="870"/>
      <c r="CX122" s="870"/>
      <c r="CY122" s="870"/>
      <c r="CZ122" s="870"/>
      <c r="DA122" s="870"/>
      <c r="DB122" s="870"/>
      <c r="DC122" s="870"/>
      <c r="DD122" s="870"/>
      <c r="DE122" s="870"/>
      <c r="DF122" s="871"/>
      <c r="DG122" s="826" t="s">
        <v>216</v>
      </c>
      <c r="DH122" s="827"/>
      <c r="DI122" s="827"/>
      <c r="DJ122" s="827"/>
      <c r="DK122" s="827"/>
      <c r="DL122" s="827" t="s">
        <v>216</v>
      </c>
      <c r="DM122" s="827"/>
      <c r="DN122" s="827"/>
      <c r="DO122" s="827"/>
      <c r="DP122" s="827"/>
      <c r="DQ122" s="827" t="s">
        <v>216</v>
      </c>
      <c r="DR122" s="827"/>
      <c r="DS122" s="827"/>
      <c r="DT122" s="827"/>
      <c r="DU122" s="827"/>
      <c r="DV122" s="833" t="s">
        <v>216</v>
      </c>
      <c r="DW122" s="833"/>
      <c r="DX122" s="833"/>
      <c r="DY122" s="833"/>
      <c r="DZ122" s="834"/>
    </row>
    <row r="123" spans="1:130" s="54" customFormat="1" ht="26.25" customHeight="1" x14ac:dyDescent="0.15">
      <c r="A123" s="1029"/>
      <c r="B123" s="1025"/>
      <c r="C123" s="830" t="s">
        <v>489</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216</v>
      </c>
      <c r="AB123" s="817"/>
      <c r="AC123" s="817"/>
      <c r="AD123" s="817"/>
      <c r="AE123" s="818"/>
      <c r="AF123" s="819" t="s">
        <v>216</v>
      </c>
      <c r="AG123" s="817"/>
      <c r="AH123" s="817"/>
      <c r="AI123" s="817"/>
      <c r="AJ123" s="818"/>
      <c r="AK123" s="819" t="s">
        <v>216</v>
      </c>
      <c r="AL123" s="817"/>
      <c r="AM123" s="817"/>
      <c r="AN123" s="817"/>
      <c r="AO123" s="818"/>
      <c r="AP123" s="820" t="s">
        <v>216</v>
      </c>
      <c r="AQ123" s="821"/>
      <c r="AR123" s="821"/>
      <c r="AS123" s="821"/>
      <c r="AT123" s="822"/>
      <c r="AU123" s="997"/>
      <c r="AV123" s="998"/>
      <c r="AW123" s="998"/>
      <c r="AX123" s="998"/>
      <c r="AY123" s="998"/>
      <c r="AZ123" s="83" t="s">
        <v>293</v>
      </c>
      <c r="BA123" s="83"/>
      <c r="BB123" s="83"/>
      <c r="BC123" s="83"/>
      <c r="BD123" s="83"/>
      <c r="BE123" s="83"/>
      <c r="BF123" s="83"/>
      <c r="BG123" s="83"/>
      <c r="BH123" s="83"/>
      <c r="BI123" s="83"/>
      <c r="BJ123" s="83"/>
      <c r="BK123" s="83"/>
      <c r="BL123" s="83"/>
      <c r="BM123" s="83"/>
      <c r="BN123" s="83"/>
      <c r="BO123" s="841" t="s">
        <v>497</v>
      </c>
      <c r="BP123" s="852"/>
      <c r="BQ123" s="874">
        <v>33978245</v>
      </c>
      <c r="BR123" s="875"/>
      <c r="BS123" s="875"/>
      <c r="BT123" s="875"/>
      <c r="BU123" s="875"/>
      <c r="BV123" s="875">
        <v>31368388</v>
      </c>
      <c r="BW123" s="875"/>
      <c r="BX123" s="875"/>
      <c r="BY123" s="875"/>
      <c r="BZ123" s="875"/>
      <c r="CA123" s="875">
        <v>27719308</v>
      </c>
      <c r="CB123" s="875"/>
      <c r="CC123" s="875"/>
      <c r="CD123" s="875"/>
      <c r="CE123" s="875"/>
      <c r="CF123" s="853"/>
      <c r="CG123" s="854"/>
      <c r="CH123" s="854"/>
      <c r="CI123" s="854"/>
      <c r="CJ123" s="855"/>
      <c r="CK123" s="1002"/>
      <c r="CL123" s="1003"/>
      <c r="CM123" s="1003"/>
      <c r="CN123" s="1003"/>
      <c r="CO123" s="1004"/>
      <c r="CP123" s="869" t="s">
        <v>278</v>
      </c>
      <c r="CQ123" s="870"/>
      <c r="CR123" s="870"/>
      <c r="CS123" s="870"/>
      <c r="CT123" s="870"/>
      <c r="CU123" s="870"/>
      <c r="CV123" s="870"/>
      <c r="CW123" s="870"/>
      <c r="CX123" s="870"/>
      <c r="CY123" s="870"/>
      <c r="CZ123" s="870"/>
      <c r="DA123" s="870"/>
      <c r="DB123" s="870"/>
      <c r="DC123" s="870"/>
      <c r="DD123" s="870"/>
      <c r="DE123" s="870"/>
      <c r="DF123" s="871"/>
      <c r="DG123" s="816" t="s">
        <v>216</v>
      </c>
      <c r="DH123" s="817"/>
      <c r="DI123" s="817"/>
      <c r="DJ123" s="817"/>
      <c r="DK123" s="818"/>
      <c r="DL123" s="819" t="s">
        <v>216</v>
      </c>
      <c r="DM123" s="817"/>
      <c r="DN123" s="817"/>
      <c r="DO123" s="817"/>
      <c r="DP123" s="818"/>
      <c r="DQ123" s="819" t="s">
        <v>216</v>
      </c>
      <c r="DR123" s="817"/>
      <c r="DS123" s="817"/>
      <c r="DT123" s="817"/>
      <c r="DU123" s="818"/>
      <c r="DV123" s="820" t="s">
        <v>216</v>
      </c>
      <c r="DW123" s="821"/>
      <c r="DX123" s="821"/>
      <c r="DY123" s="821"/>
      <c r="DZ123" s="822"/>
    </row>
    <row r="124" spans="1:130" s="54" customFormat="1" ht="26.25" customHeight="1" x14ac:dyDescent="0.15">
      <c r="A124" s="1029"/>
      <c r="B124" s="1025"/>
      <c r="C124" s="830" t="s">
        <v>352</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216</v>
      </c>
      <c r="AB124" s="817"/>
      <c r="AC124" s="817"/>
      <c r="AD124" s="817"/>
      <c r="AE124" s="818"/>
      <c r="AF124" s="819" t="s">
        <v>216</v>
      </c>
      <c r="AG124" s="817"/>
      <c r="AH124" s="817"/>
      <c r="AI124" s="817"/>
      <c r="AJ124" s="818"/>
      <c r="AK124" s="819" t="s">
        <v>216</v>
      </c>
      <c r="AL124" s="817"/>
      <c r="AM124" s="817"/>
      <c r="AN124" s="817"/>
      <c r="AO124" s="818"/>
      <c r="AP124" s="820" t="s">
        <v>216</v>
      </c>
      <c r="AQ124" s="821"/>
      <c r="AR124" s="821"/>
      <c r="AS124" s="821"/>
      <c r="AT124" s="822"/>
      <c r="AU124" s="876" t="s">
        <v>498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16.8</v>
      </c>
      <c r="BR124" s="880"/>
      <c r="BS124" s="880"/>
      <c r="BT124" s="880"/>
      <c r="BU124" s="880"/>
      <c r="BV124" s="880">
        <v>22</v>
      </c>
      <c r="BW124" s="880"/>
      <c r="BX124" s="880"/>
      <c r="BY124" s="880"/>
      <c r="BZ124" s="880"/>
      <c r="CA124" s="880">
        <v>26.6</v>
      </c>
      <c r="CB124" s="880"/>
      <c r="CC124" s="880"/>
      <c r="CD124" s="880"/>
      <c r="CE124" s="880"/>
      <c r="CF124" s="881"/>
      <c r="CG124" s="882"/>
      <c r="CH124" s="882"/>
      <c r="CI124" s="882"/>
      <c r="CJ124" s="883"/>
      <c r="CK124" s="1005"/>
      <c r="CL124" s="1005"/>
      <c r="CM124" s="1005"/>
      <c r="CN124" s="1005"/>
      <c r="CO124" s="1006"/>
      <c r="CP124" s="869" t="s">
        <v>499</v>
      </c>
      <c r="CQ124" s="870"/>
      <c r="CR124" s="870"/>
      <c r="CS124" s="870"/>
      <c r="CT124" s="870"/>
      <c r="CU124" s="870"/>
      <c r="CV124" s="870"/>
      <c r="CW124" s="870"/>
      <c r="CX124" s="870"/>
      <c r="CY124" s="870"/>
      <c r="CZ124" s="870"/>
      <c r="DA124" s="870"/>
      <c r="DB124" s="870"/>
      <c r="DC124" s="870"/>
      <c r="DD124" s="870"/>
      <c r="DE124" s="870"/>
      <c r="DF124" s="871"/>
      <c r="DG124" s="859" t="s">
        <v>216</v>
      </c>
      <c r="DH124" s="860"/>
      <c r="DI124" s="860"/>
      <c r="DJ124" s="860"/>
      <c r="DK124" s="861"/>
      <c r="DL124" s="862" t="s">
        <v>216</v>
      </c>
      <c r="DM124" s="860"/>
      <c r="DN124" s="860"/>
      <c r="DO124" s="860"/>
      <c r="DP124" s="861"/>
      <c r="DQ124" s="862" t="s">
        <v>216</v>
      </c>
      <c r="DR124" s="860"/>
      <c r="DS124" s="860"/>
      <c r="DT124" s="860"/>
      <c r="DU124" s="861"/>
      <c r="DV124" s="863" t="s">
        <v>216</v>
      </c>
      <c r="DW124" s="864"/>
      <c r="DX124" s="864"/>
      <c r="DY124" s="864"/>
      <c r="DZ124" s="865"/>
    </row>
    <row r="125" spans="1:130" s="54" customFormat="1" ht="26.25" customHeight="1" x14ac:dyDescent="0.15">
      <c r="A125" s="1029"/>
      <c r="B125" s="1025"/>
      <c r="C125" s="830" t="s">
        <v>492</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216</v>
      </c>
      <c r="AB125" s="817"/>
      <c r="AC125" s="817"/>
      <c r="AD125" s="817"/>
      <c r="AE125" s="818"/>
      <c r="AF125" s="819" t="s">
        <v>216</v>
      </c>
      <c r="AG125" s="817"/>
      <c r="AH125" s="817"/>
      <c r="AI125" s="817"/>
      <c r="AJ125" s="818"/>
      <c r="AK125" s="819" t="s">
        <v>216</v>
      </c>
      <c r="AL125" s="817"/>
      <c r="AM125" s="817"/>
      <c r="AN125" s="817"/>
      <c r="AO125" s="818"/>
      <c r="AP125" s="820" t="s">
        <v>216</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502</v>
      </c>
      <c r="CL125" s="1000"/>
      <c r="CM125" s="1000"/>
      <c r="CN125" s="1000"/>
      <c r="CO125" s="1001"/>
      <c r="CP125" s="803" t="s">
        <v>146</v>
      </c>
      <c r="CQ125" s="794"/>
      <c r="CR125" s="794"/>
      <c r="CS125" s="794"/>
      <c r="CT125" s="794"/>
      <c r="CU125" s="794"/>
      <c r="CV125" s="794"/>
      <c r="CW125" s="794"/>
      <c r="CX125" s="794"/>
      <c r="CY125" s="794"/>
      <c r="CZ125" s="794"/>
      <c r="DA125" s="794"/>
      <c r="DB125" s="794"/>
      <c r="DC125" s="794"/>
      <c r="DD125" s="794"/>
      <c r="DE125" s="794"/>
      <c r="DF125" s="795"/>
      <c r="DG125" s="804" t="s">
        <v>216</v>
      </c>
      <c r="DH125" s="805"/>
      <c r="DI125" s="805"/>
      <c r="DJ125" s="805"/>
      <c r="DK125" s="805"/>
      <c r="DL125" s="805" t="s">
        <v>216</v>
      </c>
      <c r="DM125" s="805"/>
      <c r="DN125" s="805"/>
      <c r="DO125" s="805"/>
      <c r="DP125" s="805"/>
      <c r="DQ125" s="805" t="s">
        <v>216</v>
      </c>
      <c r="DR125" s="805"/>
      <c r="DS125" s="805"/>
      <c r="DT125" s="805"/>
      <c r="DU125" s="805"/>
      <c r="DV125" s="811" t="s">
        <v>216</v>
      </c>
      <c r="DW125" s="811"/>
      <c r="DX125" s="811"/>
      <c r="DY125" s="811"/>
      <c r="DZ125" s="812"/>
    </row>
    <row r="126" spans="1:130" s="54" customFormat="1" ht="26.25" customHeight="1" x14ac:dyDescent="0.15">
      <c r="A126" s="1029"/>
      <c r="B126" s="1025"/>
      <c r="C126" s="830" t="s">
        <v>493</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216</v>
      </c>
      <c r="AB126" s="817"/>
      <c r="AC126" s="817"/>
      <c r="AD126" s="817"/>
      <c r="AE126" s="818"/>
      <c r="AF126" s="819" t="s">
        <v>216</v>
      </c>
      <c r="AG126" s="817"/>
      <c r="AH126" s="817"/>
      <c r="AI126" s="817"/>
      <c r="AJ126" s="818"/>
      <c r="AK126" s="819" t="s">
        <v>216</v>
      </c>
      <c r="AL126" s="817"/>
      <c r="AM126" s="817"/>
      <c r="AN126" s="817"/>
      <c r="AO126" s="818"/>
      <c r="AP126" s="820" t="s">
        <v>216</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429</v>
      </c>
      <c r="CQ126" s="824"/>
      <c r="CR126" s="824"/>
      <c r="CS126" s="824"/>
      <c r="CT126" s="824"/>
      <c r="CU126" s="824"/>
      <c r="CV126" s="824"/>
      <c r="CW126" s="824"/>
      <c r="CX126" s="824"/>
      <c r="CY126" s="824"/>
      <c r="CZ126" s="824"/>
      <c r="DA126" s="824"/>
      <c r="DB126" s="824"/>
      <c r="DC126" s="824"/>
      <c r="DD126" s="824"/>
      <c r="DE126" s="824"/>
      <c r="DF126" s="825"/>
      <c r="DG126" s="826" t="s">
        <v>216</v>
      </c>
      <c r="DH126" s="827"/>
      <c r="DI126" s="827"/>
      <c r="DJ126" s="827"/>
      <c r="DK126" s="827"/>
      <c r="DL126" s="827" t="s">
        <v>216</v>
      </c>
      <c r="DM126" s="827"/>
      <c r="DN126" s="827"/>
      <c r="DO126" s="827"/>
      <c r="DP126" s="827"/>
      <c r="DQ126" s="827" t="s">
        <v>216</v>
      </c>
      <c r="DR126" s="827"/>
      <c r="DS126" s="827"/>
      <c r="DT126" s="827"/>
      <c r="DU126" s="827"/>
      <c r="DV126" s="833" t="s">
        <v>216</v>
      </c>
      <c r="DW126" s="833"/>
      <c r="DX126" s="833"/>
      <c r="DY126" s="833"/>
      <c r="DZ126" s="834"/>
    </row>
    <row r="127" spans="1:130" s="54" customFormat="1" ht="26.25" customHeight="1" x14ac:dyDescent="0.15">
      <c r="A127" s="1030"/>
      <c r="B127" s="1027"/>
      <c r="C127" s="856" t="s">
        <v>80</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v>56951</v>
      </c>
      <c r="AB127" s="817"/>
      <c r="AC127" s="817"/>
      <c r="AD127" s="817"/>
      <c r="AE127" s="818"/>
      <c r="AF127" s="819">
        <v>51317</v>
      </c>
      <c r="AG127" s="817"/>
      <c r="AH127" s="817"/>
      <c r="AI127" s="817"/>
      <c r="AJ127" s="818"/>
      <c r="AK127" s="819">
        <v>47447</v>
      </c>
      <c r="AL127" s="817"/>
      <c r="AM127" s="817"/>
      <c r="AN127" s="817"/>
      <c r="AO127" s="818"/>
      <c r="AP127" s="820">
        <v>0.2</v>
      </c>
      <c r="AQ127" s="821"/>
      <c r="AR127" s="821"/>
      <c r="AS127" s="821"/>
      <c r="AT127" s="822"/>
      <c r="AU127" s="77"/>
      <c r="AV127" s="77"/>
      <c r="AW127" s="77"/>
      <c r="AX127" s="884" t="s">
        <v>503</v>
      </c>
      <c r="AY127" s="885"/>
      <c r="AZ127" s="885"/>
      <c r="BA127" s="885"/>
      <c r="BB127" s="885"/>
      <c r="BC127" s="885"/>
      <c r="BD127" s="885"/>
      <c r="BE127" s="886"/>
      <c r="BF127" s="887" t="s">
        <v>504</v>
      </c>
      <c r="BG127" s="885"/>
      <c r="BH127" s="885"/>
      <c r="BI127" s="885"/>
      <c r="BJ127" s="885"/>
      <c r="BK127" s="885"/>
      <c r="BL127" s="886"/>
      <c r="BM127" s="887" t="s">
        <v>430</v>
      </c>
      <c r="BN127" s="885"/>
      <c r="BO127" s="885"/>
      <c r="BP127" s="885"/>
      <c r="BQ127" s="885"/>
      <c r="BR127" s="885"/>
      <c r="BS127" s="886"/>
      <c r="BT127" s="887" t="s">
        <v>422</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453</v>
      </c>
      <c r="CQ127" s="824"/>
      <c r="CR127" s="824"/>
      <c r="CS127" s="824"/>
      <c r="CT127" s="824"/>
      <c r="CU127" s="824"/>
      <c r="CV127" s="824"/>
      <c r="CW127" s="824"/>
      <c r="CX127" s="824"/>
      <c r="CY127" s="824"/>
      <c r="CZ127" s="824"/>
      <c r="DA127" s="824"/>
      <c r="DB127" s="824"/>
      <c r="DC127" s="824"/>
      <c r="DD127" s="824"/>
      <c r="DE127" s="824"/>
      <c r="DF127" s="825"/>
      <c r="DG127" s="826" t="s">
        <v>216</v>
      </c>
      <c r="DH127" s="827"/>
      <c r="DI127" s="827"/>
      <c r="DJ127" s="827"/>
      <c r="DK127" s="827"/>
      <c r="DL127" s="827" t="s">
        <v>216</v>
      </c>
      <c r="DM127" s="827"/>
      <c r="DN127" s="827"/>
      <c r="DO127" s="827"/>
      <c r="DP127" s="827"/>
      <c r="DQ127" s="827" t="s">
        <v>216</v>
      </c>
      <c r="DR127" s="827"/>
      <c r="DS127" s="827"/>
      <c r="DT127" s="827"/>
      <c r="DU127" s="827"/>
      <c r="DV127" s="833" t="s">
        <v>216</v>
      </c>
      <c r="DW127" s="833"/>
      <c r="DX127" s="833"/>
      <c r="DY127" s="833"/>
      <c r="DZ127" s="834"/>
    </row>
    <row r="128" spans="1:130" s="54" customFormat="1" ht="26.25" customHeight="1" x14ac:dyDescent="0.15">
      <c r="A128" s="889" t="s">
        <v>505</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5</v>
      </c>
      <c r="X128" s="891"/>
      <c r="Y128" s="891"/>
      <c r="Z128" s="892"/>
      <c r="AA128" s="796">
        <v>22375</v>
      </c>
      <c r="AB128" s="797"/>
      <c r="AC128" s="797"/>
      <c r="AD128" s="797"/>
      <c r="AE128" s="798"/>
      <c r="AF128" s="799">
        <v>43803</v>
      </c>
      <c r="AG128" s="797"/>
      <c r="AH128" s="797"/>
      <c r="AI128" s="797"/>
      <c r="AJ128" s="798"/>
      <c r="AK128" s="799">
        <v>43117</v>
      </c>
      <c r="AL128" s="797"/>
      <c r="AM128" s="797"/>
      <c r="AN128" s="797"/>
      <c r="AO128" s="798"/>
      <c r="AP128" s="893"/>
      <c r="AQ128" s="894"/>
      <c r="AR128" s="894"/>
      <c r="AS128" s="894"/>
      <c r="AT128" s="895"/>
      <c r="AU128" s="77"/>
      <c r="AV128" s="77"/>
      <c r="AW128" s="77"/>
      <c r="AX128" s="793" t="s">
        <v>209</v>
      </c>
      <c r="AY128" s="794"/>
      <c r="AZ128" s="794"/>
      <c r="BA128" s="794"/>
      <c r="BB128" s="794"/>
      <c r="BC128" s="794"/>
      <c r="BD128" s="794"/>
      <c r="BE128" s="795"/>
      <c r="BF128" s="896" t="s">
        <v>216</v>
      </c>
      <c r="BG128" s="897"/>
      <c r="BH128" s="897"/>
      <c r="BI128" s="897"/>
      <c r="BJ128" s="897"/>
      <c r="BK128" s="897"/>
      <c r="BL128" s="898"/>
      <c r="BM128" s="896">
        <v>11.86</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414</v>
      </c>
      <c r="CQ128" s="901"/>
      <c r="CR128" s="901"/>
      <c r="CS128" s="901"/>
      <c r="CT128" s="901"/>
      <c r="CU128" s="901"/>
      <c r="CV128" s="901"/>
      <c r="CW128" s="901"/>
      <c r="CX128" s="901"/>
      <c r="CY128" s="901"/>
      <c r="CZ128" s="901"/>
      <c r="DA128" s="901"/>
      <c r="DB128" s="901"/>
      <c r="DC128" s="901"/>
      <c r="DD128" s="901"/>
      <c r="DE128" s="901"/>
      <c r="DF128" s="902"/>
      <c r="DG128" s="903" t="s">
        <v>216</v>
      </c>
      <c r="DH128" s="904"/>
      <c r="DI128" s="904"/>
      <c r="DJ128" s="904"/>
      <c r="DK128" s="904"/>
      <c r="DL128" s="904" t="s">
        <v>216</v>
      </c>
      <c r="DM128" s="904"/>
      <c r="DN128" s="904"/>
      <c r="DO128" s="904"/>
      <c r="DP128" s="904"/>
      <c r="DQ128" s="904" t="s">
        <v>216</v>
      </c>
      <c r="DR128" s="904"/>
      <c r="DS128" s="904"/>
      <c r="DT128" s="904"/>
      <c r="DU128" s="904"/>
      <c r="DV128" s="905" t="s">
        <v>216</v>
      </c>
      <c r="DW128" s="905"/>
      <c r="DX128" s="905"/>
      <c r="DY128" s="905"/>
      <c r="DZ128" s="906"/>
    </row>
    <row r="129" spans="1:131" s="54" customFormat="1" ht="26.25" customHeight="1" x14ac:dyDescent="0.15">
      <c r="A129" s="813" t="s">
        <v>184</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256</v>
      </c>
      <c r="X129" s="908"/>
      <c r="Y129" s="908"/>
      <c r="Z129" s="909"/>
      <c r="AA129" s="816">
        <v>28541254</v>
      </c>
      <c r="AB129" s="817"/>
      <c r="AC129" s="817"/>
      <c r="AD129" s="817"/>
      <c r="AE129" s="818"/>
      <c r="AF129" s="819">
        <v>28381646</v>
      </c>
      <c r="AG129" s="817"/>
      <c r="AH129" s="817"/>
      <c r="AI129" s="817"/>
      <c r="AJ129" s="818"/>
      <c r="AK129" s="819">
        <v>28818276</v>
      </c>
      <c r="AL129" s="817"/>
      <c r="AM129" s="817"/>
      <c r="AN129" s="817"/>
      <c r="AO129" s="818"/>
      <c r="AP129" s="910"/>
      <c r="AQ129" s="911"/>
      <c r="AR129" s="911"/>
      <c r="AS129" s="911"/>
      <c r="AT129" s="912"/>
      <c r="AU129" s="79"/>
      <c r="AV129" s="79"/>
      <c r="AW129" s="79"/>
      <c r="AX129" s="913" t="s">
        <v>121</v>
      </c>
      <c r="AY129" s="824"/>
      <c r="AZ129" s="824"/>
      <c r="BA129" s="824"/>
      <c r="BB129" s="824"/>
      <c r="BC129" s="824"/>
      <c r="BD129" s="824"/>
      <c r="BE129" s="825"/>
      <c r="BF129" s="914" t="s">
        <v>216</v>
      </c>
      <c r="BG129" s="915"/>
      <c r="BH129" s="915"/>
      <c r="BI129" s="915"/>
      <c r="BJ129" s="915"/>
      <c r="BK129" s="915"/>
      <c r="BL129" s="916"/>
      <c r="BM129" s="914">
        <v>16.86</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506</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508</v>
      </c>
      <c r="X130" s="908"/>
      <c r="Y130" s="908"/>
      <c r="Z130" s="909"/>
      <c r="AA130" s="816">
        <v>2409421</v>
      </c>
      <c r="AB130" s="817"/>
      <c r="AC130" s="817"/>
      <c r="AD130" s="817"/>
      <c r="AE130" s="818"/>
      <c r="AF130" s="819">
        <v>2031855</v>
      </c>
      <c r="AG130" s="817"/>
      <c r="AH130" s="817"/>
      <c r="AI130" s="817"/>
      <c r="AJ130" s="818"/>
      <c r="AK130" s="819">
        <v>1862451</v>
      </c>
      <c r="AL130" s="817"/>
      <c r="AM130" s="817"/>
      <c r="AN130" s="817"/>
      <c r="AO130" s="818"/>
      <c r="AP130" s="910"/>
      <c r="AQ130" s="911"/>
      <c r="AR130" s="911"/>
      <c r="AS130" s="911"/>
      <c r="AT130" s="912"/>
      <c r="AU130" s="79"/>
      <c r="AV130" s="79"/>
      <c r="AW130" s="79"/>
      <c r="AX130" s="913" t="s">
        <v>442</v>
      </c>
      <c r="AY130" s="824"/>
      <c r="AZ130" s="824"/>
      <c r="BA130" s="824"/>
      <c r="BB130" s="824"/>
      <c r="BC130" s="824"/>
      <c r="BD130" s="824"/>
      <c r="BE130" s="825"/>
      <c r="BF130" s="919">
        <v>5.5</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189</v>
      </c>
      <c r="X131" s="927"/>
      <c r="Y131" s="927"/>
      <c r="Z131" s="928"/>
      <c r="AA131" s="859">
        <v>26131833</v>
      </c>
      <c r="AB131" s="860"/>
      <c r="AC131" s="860"/>
      <c r="AD131" s="860"/>
      <c r="AE131" s="861"/>
      <c r="AF131" s="862">
        <v>26349791</v>
      </c>
      <c r="AG131" s="860"/>
      <c r="AH131" s="860"/>
      <c r="AI131" s="860"/>
      <c r="AJ131" s="861"/>
      <c r="AK131" s="862">
        <v>26955825</v>
      </c>
      <c r="AL131" s="860"/>
      <c r="AM131" s="860"/>
      <c r="AN131" s="860"/>
      <c r="AO131" s="861"/>
      <c r="AP131" s="929"/>
      <c r="AQ131" s="930"/>
      <c r="AR131" s="930"/>
      <c r="AS131" s="930"/>
      <c r="AT131" s="931"/>
      <c r="AU131" s="79"/>
      <c r="AV131" s="79"/>
      <c r="AW131" s="79"/>
      <c r="AX131" s="932" t="s">
        <v>479</v>
      </c>
      <c r="AY131" s="901"/>
      <c r="AZ131" s="901"/>
      <c r="BA131" s="901"/>
      <c r="BB131" s="901"/>
      <c r="BC131" s="901"/>
      <c r="BD131" s="901"/>
      <c r="BE131" s="902"/>
      <c r="BF131" s="933">
        <v>26.6</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32</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509</v>
      </c>
      <c r="W132" s="939"/>
      <c r="X132" s="939"/>
      <c r="Y132" s="939"/>
      <c r="Z132" s="940"/>
      <c r="AA132" s="941">
        <v>3.364964869</v>
      </c>
      <c r="AB132" s="942"/>
      <c r="AC132" s="942"/>
      <c r="AD132" s="942"/>
      <c r="AE132" s="943"/>
      <c r="AF132" s="944">
        <v>9.4229741709999999</v>
      </c>
      <c r="AG132" s="942"/>
      <c r="AH132" s="942"/>
      <c r="AI132" s="942"/>
      <c r="AJ132" s="943"/>
      <c r="AK132" s="944">
        <v>3.8407097540000001</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90</v>
      </c>
      <c r="W133" s="946"/>
      <c r="X133" s="946"/>
      <c r="Y133" s="946"/>
      <c r="Z133" s="947"/>
      <c r="AA133" s="948">
        <v>4</v>
      </c>
      <c r="AB133" s="949"/>
      <c r="AC133" s="949"/>
      <c r="AD133" s="949"/>
      <c r="AE133" s="950"/>
      <c r="AF133" s="948">
        <v>5.8</v>
      </c>
      <c r="AG133" s="949"/>
      <c r="AH133" s="949"/>
      <c r="AI133" s="949"/>
      <c r="AJ133" s="950"/>
      <c r="AK133" s="948">
        <v>5.5</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81cp1s3DT/YA3qObQTdT1u/4RKivQetujXlwEtGm3RGlU3Kkol9acgAmTA/dctQfdooW6aWptwDT4KbXVwDC+w==" saltValue="dp//LnSgYNmslnmmfLwDj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103</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xnWU43dXqVLE1OlWlhdkQYirYsFxf5ijS7rb7OP2DYC8yFCF4AeD8W7LN8Z+SBJCyiFvlTAdE1FXjk04UIu2KA==" saltValue="rh39rB1KTdkFrZYsA7EbZQ==" spinCount="100000" sheet="1" objects="1" scenarios="1"/>
  <phoneticPr fontId="6"/>
  <printOptions horizontalCentered="1" verticalCentered="1"/>
  <pageMargins left="0" right="0" top="0" bottom="0" header="0" footer="0"/>
  <pageSetup paperSize="9" scale="31" orientation="portrait"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rECkmSkesm6MpcyptBonW4c+pGB5gpOH81pt51JUZPU6/zY+DgQzrj1QodxVYj0VJOUxyk/GPmSD1Rk1EntXw==" saltValue="9uNDRqgmd0JsBfTDGV7edQ==" spinCount="100000" sheet="1" objects="1" scenarios="1"/>
  <phoneticPr fontId="6"/>
  <printOptions horizontalCentered="1" verticalCentered="1"/>
  <pageMargins left="0" right="0" top="0" bottom="0" header="0" footer="0"/>
  <pageSetup paperSize="9" orientation="portrait" r:id="rId1"/>
  <headerFooter alignWithMargins="0">
    <oddFooter>&amp;C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91</v>
      </c>
      <c r="AP7" s="144"/>
      <c r="AQ7" s="155" t="s">
        <v>512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514</v>
      </c>
      <c r="AQ8" s="156" t="s">
        <v>515</v>
      </c>
      <c r="AR8" s="170" t="s">
        <v>158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516</v>
      </c>
      <c r="AL9" s="1032"/>
      <c r="AM9" s="1032"/>
      <c r="AN9" s="1033"/>
      <c r="AO9" s="134">
        <v>5030920</v>
      </c>
      <c r="AP9" s="134">
        <v>52656</v>
      </c>
      <c r="AQ9" s="157">
        <v>66535</v>
      </c>
      <c r="AR9" s="171">
        <v>-20.9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510</v>
      </c>
      <c r="AL10" s="1032"/>
      <c r="AM10" s="1032"/>
      <c r="AN10" s="1033"/>
      <c r="AO10" s="135">
        <v>287100</v>
      </c>
      <c r="AP10" s="135">
        <v>3005</v>
      </c>
      <c r="AQ10" s="158">
        <v>6067</v>
      </c>
      <c r="AR10" s="172">
        <v>-50.5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226</v>
      </c>
      <c r="AL11" s="1032"/>
      <c r="AM11" s="1032"/>
      <c r="AN11" s="1033"/>
      <c r="AO11" s="135">
        <v>1556350</v>
      </c>
      <c r="AP11" s="135">
        <v>16289</v>
      </c>
      <c r="AQ11" s="158">
        <v>10213</v>
      </c>
      <c r="AR11" s="172">
        <v>59.5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412</v>
      </c>
      <c r="AL12" s="1032"/>
      <c r="AM12" s="1032"/>
      <c r="AN12" s="1033"/>
      <c r="AO12" s="135" t="s">
        <v>216</v>
      </c>
      <c r="AP12" s="135" t="s">
        <v>216</v>
      </c>
      <c r="AQ12" s="158">
        <v>718</v>
      </c>
      <c r="AR12" s="172" t="s">
        <v>216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255</v>
      </c>
      <c r="AL13" s="1032"/>
      <c r="AM13" s="1032"/>
      <c r="AN13" s="1033"/>
      <c r="AO13" s="135" t="s">
        <v>216</v>
      </c>
      <c r="AP13" s="135" t="s">
        <v>216</v>
      </c>
      <c r="AQ13" s="158" t="s">
        <v>216</v>
      </c>
      <c r="AR13" s="172" t="s">
        <v>216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309</v>
      </c>
      <c r="AL14" s="1032"/>
      <c r="AM14" s="1032"/>
      <c r="AN14" s="1033"/>
      <c r="AO14" s="135">
        <v>354803</v>
      </c>
      <c r="AP14" s="135">
        <v>3714</v>
      </c>
      <c r="AQ14" s="158">
        <v>2921</v>
      </c>
      <c r="AR14" s="172">
        <v>27.1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517</v>
      </c>
      <c r="AL15" s="1032"/>
      <c r="AM15" s="1032"/>
      <c r="AN15" s="1033"/>
      <c r="AO15" s="135">
        <v>143886</v>
      </c>
      <c r="AP15" s="135">
        <v>1506</v>
      </c>
      <c r="AQ15" s="158">
        <v>1684</v>
      </c>
      <c r="AR15" s="172">
        <v>-10.6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323</v>
      </c>
      <c r="AL16" s="1035"/>
      <c r="AM16" s="1035"/>
      <c r="AN16" s="1036"/>
      <c r="AO16" s="135">
        <v>-338832</v>
      </c>
      <c r="AP16" s="135">
        <v>-3546</v>
      </c>
      <c r="AQ16" s="158">
        <v>-5708</v>
      </c>
      <c r="AR16" s="172">
        <v>-37.9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293</v>
      </c>
      <c r="AL17" s="1035"/>
      <c r="AM17" s="1035"/>
      <c r="AN17" s="1036"/>
      <c r="AO17" s="135">
        <v>7034227</v>
      </c>
      <c r="AP17" s="135">
        <v>73623</v>
      </c>
      <c r="AQ17" s="158">
        <v>82431</v>
      </c>
      <c r="AR17" s="172">
        <v>-10.7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518</v>
      </c>
      <c r="AP20" s="146" t="s">
        <v>349</v>
      </c>
      <c r="AQ20" s="159" t="s">
        <v>49</v>
      </c>
      <c r="AR20" s="173"/>
    </row>
    <row r="21" spans="1:46" s="98" customFormat="1" x14ac:dyDescent="0.15">
      <c r="A21" s="100"/>
      <c r="AK21" s="1037" t="s">
        <v>195</v>
      </c>
      <c r="AL21" s="1038"/>
      <c r="AM21" s="1038"/>
      <c r="AN21" s="1039"/>
      <c r="AO21" s="137">
        <v>6.16</v>
      </c>
      <c r="AP21" s="147">
        <v>7.69</v>
      </c>
      <c r="AQ21" s="160">
        <v>-1.53</v>
      </c>
      <c r="AS21" s="179"/>
      <c r="AT21" s="100"/>
    </row>
    <row r="22" spans="1:46" s="98" customFormat="1" x14ac:dyDescent="0.15">
      <c r="A22" s="100"/>
      <c r="AK22" s="1037" t="s">
        <v>519</v>
      </c>
      <c r="AL22" s="1038"/>
      <c r="AM22" s="1038"/>
      <c r="AN22" s="1039"/>
      <c r="AO22" s="138">
        <v>97.7</v>
      </c>
      <c r="AP22" s="148">
        <v>98.4</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520</v>
      </c>
      <c r="AP26" s="149"/>
      <c r="AQ26" s="149"/>
      <c r="AR26" s="149"/>
      <c r="AS26" s="102"/>
      <c r="AT26" s="102"/>
    </row>
    <row r="27" spans="1:46" x14ac:dyDescent="0.15">
      <c r="A27" s="103"/>
      <c r="AO27" s="108"/>
      <c r="AP27" s="108"/>
      <c r="AQ27" s="108"/>
      <c r="AR27" s="108"/>
      <c r="AS27" s="108"/>
      <c r="AT27" s="108"/>
    </row>
    <row r="28" spans="1:46" ht="17.25" x14ac:dyDescent="0.15">
      <c r="A28" s="99" t="s">
        <v>283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125</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91</v>
      </c>
      <c r="AP30" s="144"/>
      <c r="AQ30" s="155" t="s">
        <v>512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514</v>
      </c>
      <c r="AQ31" s="156" t="s">
        <v>515</v>
      </c>
      <c r="AR31" s="170" t="s">
        <v>158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522</v>
      </c>
      <c r="AL32" s="1041"/>
      <c r="AM32" s="1041"/>
      <c r="AN32" s="1042"/>
      <c r="AO32" s="135">
        <v>1744498</v>
      </c>
      <c r="AP32" s="135">
        <v>18259</v>
      </c>
      <c r="AQ32" s="162">
        <v>42216</v>
      </c>
      <c r="AR32" s="172">
        <v>-56.7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523</v>
      </c>
      <c r="AL33" s="1041"/>
      <c r="AM33" s="1041"/>
      <c r="AN33" s="1042"/>
      <c r="AO33" s="135" t="s">
        <v>216</v>
      </c>
      <c r="AP33" s="135" t="s">
        <v>216</v>
      </c>
      <c r="AQ33" s="162">
        <v>25</v>
      </c>
      <c r="AR33" s="172" t="s">
        <v>216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63</v>
      </c>
      <c r="AL34" s="1041"/>
      <c r="AM34" s="1041"/>
      <c r="AN34" s="1042"/>
      <c r="AO34" s="135" t="s">
        <v>216</v>
      </c>
      <c r="AP34" s="135" t="s">
        <v>216</v>
      </c>
      <c r="AQ34" s="162">
        <v>199</v>
      </c>
      <c r="AR34" s="172" t="s">
        <v>216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524</v>
      </c>
      <c r="AL35" s="1041"/>
      <c r="AM35" s="1041"/>
      <c r="AN35" s="1042"/>
      <c r="AO35" s="135">
        <v>508546</v>
      </c>
      <c r="AP35" s="135">
        <v>5323</v>
      </c>
      <c r="AQ35" s="162">
        <v>10933</v>
      </c>
      <c r="AR35" s="172">
        <v>-51.3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44</v>
      </c>
      <c r="AL36" s="1041"/>
      <c r="AM36" s="1041"/>
      <c r="AN36" s="1042"/>
      <c r="AO36" s="135">
        <v>139554</v>
      </c>
      <c r="AP36" s="135">
        <v>1461</v>
      </c>
      <c r="AQ36" s="162">
        <v>2408</v>
      </c>
      <c r="AR36" s="172">
        <v>-39.299999999999997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363</v>
      </c>
      <c r="AL37" s="1041"/>
      <c r="AM37" s="1041"/>
      <c r="AN37" s="1042"/>
      <c r="AO37" s="135">
        <v>548265</v>
      </c>
      <c r="AP37" s="135">
        <v>5738</v>
      </c>
      <c r="AQ37" s="162">
        <v>2761</v>
      </c>
      <c r="AR37" s="172">
        <v>107.8</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239</v>
      </c>
      <c r="AL38" s="1044"/>
      <c r="AM38" s="1044"/>
      <c r="AN38" s="1045"/>
      <c r="AO38" s="139" t="s">
        <v>216</v>
      </c>
      <c r="AP38" s="139" t="s">
        <v>216</v>
      </c>
      <c r="AQ38" s="163">
        <v>0</v>
      </c>
      <c r="AR38" s="161" t="s">
        <v>216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88</v>
      </c>
      <c r="AL39" s="1044"/>
      <c r="AM39" s="1044"/>
      <c r="AN39" s="1045"/>
      <c r="AO39" s="135">
        <v>-43117</v>
      </c>
      <c r="AP39" s="135">
        <v>-451</v>
      </c>
      <c r="AQ39" s="162">
        <v>-3141</v>
      </c>
      <c r="AR39" s="172">
        <v>-85.6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525</v>
      </c>
      <c r="AL40" s="1041"/>
      <c r="AM40" s="1041"/>
      <c r="AN40" s="1042"/>
      <c r="AO40" s="135">
        <v>-1862451</v>
      </c>
      <c r="AP40" s="135">
        <v>-19493</v>
      </c>
      <c r="AQ40" s="162">
        <v>-38707</v>
      </c>
      <c r="AR40" s="172">
        <v>-49.6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404</v>
      </c>
      <c r="AL41" s="1047"/>
      <c r="AM41" s="1047"/>
      <c r="AN41" s="1048"/>
      <c r="AO41" s="135">
        <v>1035295</v>
      </c>
      <c r="AP41" s="135">
        <v>10836</v>
      </c>
      <c r="AQ41" s="162">
        <v>16694</v>
      </c>
      <c r="AR41" s="172">
        <v>-35.1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91</v>
      </c>
      <c r="AN49" s="1049" t="s">
        <v>138</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500</v>
      </c>
      <c r="AO50" s="141" t="s">
        <v>501</v>
      </c>
      <c r="AP50" s="152" t="s">
        <v>528</v>
      </c>
      <c r="AQ50" s="165" t="s">
        <v>398</v>
      </c>
      <c r="AR50" s="175" t="s">
        <v>529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251</v>
      </c>
      <c r="AL51" s="120"/>
      <c r="AM51" s="125">
        <v>8258188</v>
      </c>
      <c r="AN51" s="132">
        <v>87120</v>
      </c>
      <c r="AO51" s="142">
        <v>20.8</v>
      </c>
      <c r="AP51" s="153">
        <v>77507</v>
      </c>
      <c r="AQ51" s="166">
        <v>17.5</v>
      </c>
      <c r="AR51" s="176">
        <v>3.3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295</v>
      </c>
      <c r="AM52" s="126">
        <v>5109459</v>
      </c>
      <c r="AN52" s="133">
        <v>53902</v>
      </c>
      <c r="AO52" s="143">
        <v>45.8</v>
      </c>
      <c r="AP52" s="154">
        <v>42788</v>
      </c>
      <c r="AQ52" s="167">
        <v>17.3</v>
      </c>
      <c r="AR52" s="177">
        <v>28.5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140</v>
      </c>
      <c r="AL53" s="120"/>
      <c r="AM53" s="125">
        <v>8535054</v>
      </c>
      <c r="AN53" s="132">
        <v>89905</v>
      </c>
      <c r="AO53" s="142">
        <v>3.2</v>
      </c>
      <c r="AP53" s="153">
        <v>86564</v>
      </c>
      <c r="AQ53" s="166">
        <v>11.7</v>
      </c>
      <c r="AR53" s="176">
        <v>-8.5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295</v>
      </c>
      <c r="AM54" s="126">
        <v>3410417</v>
      </c>
      <c r="AN54" s="133">
        <v>35924</v>
      </c>
      <c r="AO54" s="143">
        <v>-33.4</v>
      </c>
      <c r="AP54" s="154">
        <v>44869</v>
      </c>
      <c r="AQ54" s="167">
        <v>4.9000000000000004</v>
      </c>
      <c r="AR54" s="177">
        <v>-38.299999999999997</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249</v>
      </c>
      <c r="AL55" s="120"/>
      <c r="AM55" s="125">
        <v>5405665</v>
      </c>
      <c r="AN55" s="132">
        <v>56690</v>
      </c>
      <c r="AO55" s="142">
        <v>-36.9</v>
      </c>
      <c r="AP55" s="153">
        <v>62698</v>
      </c>
      <c r="AQ55" s="166">
        <v>-27.6</v>
      </c>
      <c r="AR55" s="176">
        <v>-9.3000000000000007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295</v>
      </c>
      <c r="AM56" s="126">
        <v>2810757</v>
      </c>
      <c r="AN56" s="133">
        <v>29477</v>
      </c>
      <c r="AO56" s="143">
        <v>-17.899999999999999</v>
      </c>
      <c r="AP56" s="154">
        <v>31973</v>
      </c>
      <c r="AQ56" s="167">
        <v>-28.7</v>
      </c>
      <c r="AR56" s="177">
        <v>10.8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513</v>
      </c>
      <c r="AL57" s="120"/>
      <c r="AM57" s="125">
        <v>8357085</v>
      </c>
      <c r="AN57" s="132">
        <v>87600</v>
      </c>
      <c r="AO57" s="142">
        <v>54.5</v>
      </c>
      <c r="AP57" s="153">
        <v>79245</v>
      </c>
      <c r="AQ57" s="166">
        <v>26.4</v>
      </c>
      <c r="AR57" s="176">
        <v>28.1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295</v>
      </c>
      <c r="AM58" s="126">
        <v>3146162</v>
      </c>
      <c r="AN58" s="133">
        <v>32978</v>
      </c>
      <c r="AO58" s="143">
        <v>11.9</v>
      </c>
      <c r="AP58" s="154">
        <v>40378</v>
      </c>
      <c r="AQ58" s="167">
        <v>26.3</v>
      </c>
      <c r="AR58" s="177">
        <v>-14.4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530</v>
      </c>
      <c r="AL59" s="120"/>
      <c r="AM59" s="125">
        <v>6509612</v>
      </c>
      <c r="AN59" s="132">
        <v>68132</v>
      </c>
      <c r="AO59" s="142">
        <v>-22.2</v>
      </c>
      <c r="AP59" s="153">
        <v>71604</v>
      </c>
      <c r="AQ59" s="166">
        <v>-9.6</v>
      </c>
      <c r="AR59" s="176">
        <v>-12.6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295</v>
      </c>
      <c r="AM60" s="126">
        <v>3990460</v>
      </c>
      <c r="AN60" s="133">
        <v>41766</v>
      </c>
      <c r="AO60" s="143">
        <v>26.6</v>
      </c>
      <c r="AP60" s="154">
        <v>45121</v>
      </c>
      <c r="AQ60" s="167">
        <v>11.7</v>
      </c>
      <c r="AR60" s="177">
        <v>14.9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531</v>
      </c>
      <c r="AL61" s="123"/>
      <c r="AM61" s="125">
        <v>7413121</v>
      </c>
      <c r="AN61" s="132">
        <v>77889</v>
      </c>
      <c r="AO61" s="142">
        <v>3.9</v>
      </c>
      <c r="AP61" s="153">
        <v>75524</v>
      </c>
      <c r="AQ61" s="168">
        <v>3.7</v>
      </c>
      <c r="AR61" s="176">
        <v>0.2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295</v>
      </c>
      <c r="AM62" s="126">
        <v>3693451</v>
      </c>
      <c r="AN62" s="133">
        <v>38809</v>
      </c>
      <c r="AO62" s="143">
        <v>6.6</v>
      </c>
      <c r="AP62" s="154">
        <v>41026</v>
      </c>
      <c r="AQ62" s="167">
        <v>6.3</v>
      </c>
      <c r="AR62" s="177">
        <v>0.3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4u6nJ31lr025cSfWJF9s4qE8Vvbld3Pf5j8qWqaU7FBVxj9KHyUbhHv1zyJOGtFuaxdhfJHw0Qga9VUhdM/IuQ==" saltValue="atMnaz2+xkyxC6UfXyc5c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103</v>
      </c>
    </row>
    <row r="120" spans="125:125" ht="13.5" hidden="1" customHeight="1" x14ac:dyDescent="0.15"/>
    <row r="121" spans="125:125" ht="13.5" hidden="1" customHeight="1" x14ac:dyDescent="0.15">
      <c r="DU121" s="95"/>
    </row>
  </sheetData>
  <sheetProtection algorithmName="SHA-512" hashValue="dUaPrl8hZf8m8etLTAbUY2HqGAbyY1QTGY486e3NxiKqwIaiMaI6tUUwGe0oh5fRSkvk7u4z7ZUKqp5vbOLR8g==" saltValue="SDeI27YbodqtdwnvoysWQw=="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103</v>
      </c>
    </row>
  </sheetData>
  <sheetProtection algorithmName="SHA-512" hashValue="0uCyCtGoowgg/dcsC2CGS/SDmlz9PswR0qI8eAPTaexzQ+fppXPLAZQORr1EhZ/3VPRXpnYfZ/tedb9XEfvG+Q==" saltValue="cYJcEM2hSg4JbZFo3nkTig=="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16</v>
      </c>
      <c r="F46" s="190" t="s">
        <v>533</v>
      </c>
      <c r="G46" s="194" t="s">
        <v>534</v>
      </c>
      <c r="H46" s="194" t="s">
        <v>452</v>
      </c>
      <c r="I46" s="194" t="s">
        <v>535</v>
      </c>
      <c r="J46" s="199" t="s">
        <v>536</v>
      </c>
    </row>
    <row r="47" spans="2:10" ht="57.75" customHeight="1" x14ac:dyDescent="0.15">
      <c r="B47" s="185"/>
      <c r="C47" s="1056" t="s">
        <v>3</v>
      </c>
      <c r="D47" s="1056"/>
      <c r="E47" s="1057"/>
      <c r="F47" s="191">
        <v>25.37</v>
      </c>
      <c r="G47" s="195">
        <v>21.05</v>
      </c>
      <c r="H47" s="195">
        <v>23.7</v>
      </c>
      <c r="I47" s="195">
        <v>22.15</v>
      </c>
      <c r="J47" s="200">
        <v>20.27</v>
      </c>
    </row>
    <row r="48" spans="2:10" ht="57.75" customHeight="1" x14ac:dyDescent="0.15">
      <c r="B48" s="186"/>
      <c r="C48" s="1058" t="s">
        <v>10</v>
      </c>
      <c r="D48" s="1058"/>
      <c r="E48" s="1059"/>
      <c r="F48" s="192">
        <v>8.86</v>
      </c>
      <c r="G48" s="196">
        <v>11.01</v>
      </c>
      <c r="H48" s="196">
        <v>9.9700000000000006</v>
      </c>
      <c r="I48" s="196">
        <v>11.04</v>
      </c>
      <c r="J48" s="201">
        <v>10.93</v>
      </c>
    </row>
    <row r="49" spans="2:10" ht="57.75" customHeight="1" x14ac:dyDescent="0.15">
      <c r="B49" s="187"/>
      <c r="C49" s="1060" t="s">
        <v>15</v>
      </c>
      <c r="D49" s="1060"/>
      <c r="E49" s="1061"/>
      <c r="F49" s="193" t="s">
        <v>190</v>
      </c>
      <c r="G49" s="197" t="s">
        <v>362</v>
      </c>
      <c r="H49" s="197">
        <v>1.6</v>
      </c>
      <c r="I49" s="197" t="s">
        <v>236</v>
      </c>
      <c r="J49" s="202" t="s">
        <v>537</v>
      </c>
    </row>
    <row r="50" spans="2:10" ht="13.5" customHeight="1" x14ac:dyDescent="0.15"/>
  </sheetData>
  <sheetProtection algorithmName="SHA-512" hashValue="dCrVokU28AmVcoBUnr4WtWLUJwIGEsHO3j+sbe4inRuU2p8funftb1UMhk5ZxwS7fFlV7/gmBif1Fpe2uCI9bw==" saltValue="E6Hnt/SGkg4hoPjJeGH3Q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14</v>
      </c>
      <c r="C33" s="210"/>
      <c r="D33" s="210"/>
      <c r="E33" s="212" t="s">
        <v>16</v>
      </c>
      <c r="F33" s="213" t="s">
        <v>533</v>
      </c>
      <c r="G33" s="218" t="s">
        <v>534</v>
      </c>
      <c r="H33" s="218" t="s">
        <v>452</v>
      </c>
      <c r="I33" s="218" t="s">
        <v>535</v>
      </c>
      <c r="J33" s="222" t="s">
        <v>536</v>
      </c>
      <c r="K33" s="203"/>
      <c r="L33" s="203"/>
      <c r="M33" s="203"/>
      <c r="N33" s="203"/>
      <c r="O33" s="203"/>
      <c r="P33" s="203"/>
    </row>
    <row r="34" spans="1:16" ht="39" customHeight="1" x14ac:dyDescent="0.15">
      <c r="A34" s="203"/>
      <c r="B34" s="205"/>
      <c r="C34" s="1062" t="s">
        <v>459</v>
      </c>
      <c r="D34" s="1062"/>
      <c r="E34" s="1063"/>
      <c r="F34" s="214">
        <v>8.86</v>
      </c>
      <c r="G34" s="219">
        <v>11.01</v>
      </c>
      <c r="H34" s="219">
        <v>9.9700000000000006</v>
      </c>
      <c r="I34" s="219">
        <v>11.03</v>
      </c>
      <c r="J34" s="223">
        <v>10.92</v>
      </c>
      <c r="K34" s="203"/>
      <c r="L34" s="203"/>
      <c r="M34" s="203"/>
      <c r="N34" s="203"/>
      <c r="O34" s="203"/>
      <c r="P34" s="203"/>
    </row>
    <row r="35" spans="1:16" ht="39" customHeight="1" x14ac:dyDescent="0.15">
      <c r="A35" s="203"/>
      <c r="B35" s="206"/>
      <c r="C35" s="1064" t="s">
        <v>28</v>
      </c>
      <c r="D35" s="1064"/>
      <c r="E35" s="1065"/>
      <c r="F35" s="215">
        <v>6</v>
      </c>
      <c r="G35" s="220">
        <v>7.07</v>
      </c>
      <c r="H35" s="220">
        <v>7.33</v>
      </c>
      <c r="I35" s="220">
        <v>8.9499999999999993</v>
      </c>
      <c r="J35" s="224">
        <v>9.8800000000000008</v>
      </c>
      <c r="K35" s="203"/>
      <c r="L35" s="203"/>
      <c r="M35" s="203"/>
      <c r="N35" s="203"/>
      <c r="O35" s="203"/>
      <c r="P35" s="203"/>
    </row>
    <row r="36" spans="1:16" ht="39" customHeight="1" x14ac:dyDescent="0.15">
      <c r="A36" s="203"/>
      <c r="B36" s="206"/>
      <c r="C36" s="1064" t="s">
        <v>4</v>
      </c>
      <c r="D36" s="1064"/>
      <c r="E36" s="1065"/>
      <c r="F36" s="215">
        <v>0.5</v>
      </c>
      <c r="G36" s="220">
        <v>2.17</v>
      </c>
      <c r="H36" s="220">
        <v>1.1499999999999999</v>
      </c>
      <c r="I36" s="220">
        <v>0.44</v>
      </c>
      <c r="J36" s="224">
        <v>0.89</v>
      </c>
      <c r="K36" s="203"/>
      <c r="L36" s="203"/>
      <c r="M36" s="203"/>
      <c r="N36" s="203"/>
      <c r="O36" s="203"/>
      <c r="P36" s="203"/>
    </row>
    <row r="37" spans="1:16" ht="39" customHeight="1" x14ac:dyDescent="0.15">
      <c r="A37" s="203"/>
      <c r="B37" s="206"/>
      <c r="C37" s="1064" t="s">
        <v>470</v>
      </c>
      <c r="D37" s="1064"/>
      <c r="E37" s="1065"/>
      <c r="F37" s="215">
        <v>0.56999999999999995</v>
      </c>
      <c r="G37" s="220">
        <v>0.71</v>
      </c>
      <c r="H37" s="220">
        <v>0.36</v>
      </c>
      <c r="I37" s="220">
        <v>0.63</v>
      </c>
      <c r="J37" s="224">
        <v>0.88</v>
      </c>
      <c r="K37" s="203"/>
      <c r="L37" s="203"/>
      <c r="M37" s="203"/>
      <c r="N37" s="203"/>
      <c r="O37" s="203"/>
      <c r="P37" s="203"/>
    </row>
    <row r="38" spans="1:16" ht="39" customHeight="1" x14ac:dyDescent="0.15">
      <c r="A38" s="203"/>
      <c r="B38" s="206"/>
      <c r="C38" s="1064" t="s">
        <v>185</v>
      </c>
      <c r="D38" s="1064"/>
      <c r="E38" s="1065"/>
      <c r="F38" s="215">
        <v>0.63</v>
      </c>
      <c r="G38" s="220">
        <v>0.55000000000000004</v>
      </c>
      <c r="H38" s="220">
        <v>0.61</v>
      </c>
      <c r="I38" s="220">
        <v>0.86</v>
      </c>
      <c r="J38" s="224">
        <v>0.77</v>
      </c>
      <c r="K38" s="203"/>
      <c r="L38" s="203"/>
      <c r="M38" s="203"/>
      <c r="N38" s="203"/>
      <c r="O38" s="203"/>
      <c r="P38" s="203"/>
    </row>
    <row r="39" spans="1:16" ht="39" customHeight="1" x14ac:dyDescent="0.15">
      <c r="A39" s="203"/>
      <c r="B39" s="206"/>
      <c r="C39" s="1064" t="s">
        <v>278</v>
      </c>
      <c r="D39" s="1064"/>
      <c r="E39" s="1065"/>
      <c r="F39" s="215">
        <v>0.04</v>
      </c>
      <c r="G39" s="220">
        <v>0.06</v>
      </c>
      <c r="H39" s="220">
        <v>0.03</v>
      </c>
      <c r="I39" s="220">
        <v>0.02</v>
      </c>
      <c r="J39" s="224">
        <v>0.01</v>
      </c>
      <c r="K39" s="203"/>
      <c r="L39" s="203"/>
      <c r="M39" s="203"/>
      <c r="N39" s="203"/>
      <c r="O39" s="203"/>
      <c r="P39" s="203"/>
    </row>
    <row r="40" spans="1:16" ht="39" customHeight="1" x14ac:dyDescent="0.15">
      <c r="A40" s="203"/>
      <c r="B40" s="206"/>
      <c r="C40" s="1064"/>
      <c r="D40" s="1064"/>
      <c r="E40" s="1065"/>
      <c r="F40" s="215"/>
      <c r="G40" s="220"/>
      <c r="H40" s="220"/>
      <c r="I40" s="220"/>
      <c r="J40" s="224"/>
      <c r="K40" s="203"/>
      <c r="L40" s="203"/>
      <c r="M40" s="203"/>
      <c r="N40" s="203"/>
      <c r="O40" s="203"/>
      <c r="P40" s="203"/>
    </row>
    <row r="41" spans="1:16" ht="39" customHeight="1" x14ac:dyDescent="0.15">
      <c r="A41" s="203"/>
      <c r="B41" s="206"/>
      <c r="C41" s="1064"/>
      <c r="D41" s="1064"/>
      <c r="E41" s="1065"/>
      <c r="F41" s="215"/>
      <c r="G41" s="220"/>
      <c r="H41" s="220"/>
      <c r="I41" s="220"/>
      <c r="J41" s="224"/>
      <c r="K41" s="203"/>
      <c r="L41" s="203"/>
      <c r="M41" s="203"/>
      <c r="N41" s="203"/>
      <c r="O41" s="203"/>
      <c r="P41" s="203"/>
    </row>
    <row r="42" spans="1:16" ht="39" customHeight="1" x14ac:dyDescent="0.15">
      <c r="A42" s="203"/>
      <c r="B42" s="207"/>
      <c r="C42" s="1064" t="s">
        <v>538</v>
      </c>
      <c r="D42" s="1064"/>
      <c r="E42" s="1065"/>
      <c r="F42" s="215" t="s">
        <v>216</v>
      </c>
      <c r="G42" s="220" t="s">
        <v>216</v>
      </c>
      <c r="H42" s="220" t="s">
        <v>216</v>
      </c>
      <c r="I42" s="220" t="s">
        <v>216</v>
      </c>
      <c r="J42" s="224" t="s">
        <v>216</v>
      </c>
      <c r="K42" s="203"/>
      <c r="L42" s="203"/>
      <c r="M42" s="203"/>
      <c r="N42" s="203"/>
      <c r="O42" s="203"/>
      <c r="P42" s="203"/>
    </row>
    <row r="43" spans="1:16" ht="39" customHeight="1" x14ac:dyDescent="0.15">
      <c r="A43" s="203"/>
      <c r="B43" s="208"/>
      <c r="C43" s="1066" t="s">
        <v>495</v>
      </c>
      <c r="D43" s="1066"/>
      <c r="E43" s="1067"/>
      <c r="F43" s="216" t="s">
        <v>216</v>
      </c>
      <c r="G43" s="221" t="s">
        <v>216</v>
      </c>
      <c r="H43" s="221" t="s">
        <v>216</v>
      </c>
      <c r="I43" s="221" t="s">
        <v>216</v>
      </c>
      <c r="J43" s="225" t="s">
        <v>216</v>
      </c>
      <c r="K43" s="203"/>
      <c r="L43" s="203"/>
      <c r="M43" s="203"/>
      <c r="N43" s="203"/>
      <c r="O43" s="203"/>
      <c r="P43" s="203"/>
    </row>
    <row r="44" spans="1:16" ht="39" customHeight="1" x14ac:dyDescent="0.15">
      <c r="A44" s="203"/>
      <c r="B44" s="209" t="s">
        <v>20</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41nnCtCgi/kImhuLnHFBzlZb4UU6o61bdGVNLb3refGjhz1H+ZzcI9CXnLl0kixH10ufH+Fp867373fTxmDYQg==" saltValue="3CWbd5O7ZJH2zRHEOst2q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x14ac:dyDescent="0.15">
      <c r="A44" s="103"/>
      <c r="B44" s="226" t="s">
        <v>27</v>
      </c>
      <c r="C44" s="232"/>
      <c r="D44" s="232"/>
      <c r="E44" s="240"/>
      <c r="F44" s="240"/>
      <c r="G44" s="240"/>
      <c r="H44" s="240"/>
      <c r="I44" s="240"/>
      <c r="J44" s="243" t="s">
        <v>16</v>
      </c>
      <c r="K44" s="245" t="s">
        <v>533</v>
      </c>
      <c r="L44" s="253" t="s">
        <v>534</v>
      </c>
      <c r="M44" s="253" t="s">
        <v>452</v>
      </c>
      <c r="N44" s="253" t="s">
        <v>535</v>
      </c>
      <c r="O44" s="261" t="s">
        <v>536</v>
      </c>
      <c r="P44" s="103"/>
      <c r="Q44" s="103"/>
      <c r="R44" s="103"/>
      <c r="S44" s="103"/>
      <c r="T44" s="103"/>
      <c r="U44" s="103"/>
    </row>
    <row r="45" spans="1:21" ht="30.75" customHeight="1" x14ac:dyDescent="0.15">
      <c r="A45" s="103"/>
      <c r="B45" s="1088" t="s">
        <v>29</v>
      </c>
      <c r="C45" s="1089"/>
      <c r="D45" s="235"/>
      <c r="E45" s="1068" t="s">
        <v>26</v>
      </c>
      <c r="F45" s="1068"/>
      <c r="G45" s="1068"/>
      <c r="H45" s="1068"/>
      <c r="I45" s="1068"/>
      <c r="J45" s="1069"/>
      <c r="K45" s="246">
        <v>2045</v>
      </c>
      <c r="L45" s="254">
        <v>2563</v>
      </c>
      <c r="M45" s="254">
        <v>2535</v>
      </c>
      <c r="N45" s="254">
        <v>1942</v>
      </c>
      <c r="O45" s="262">
        <v>1744</v>
      </c>
      <c r="P45" s="103"/>
      <c r="Q45" s="103"/>
      <c r="R45" s="103"/>
      <c r="S45" s="103"/>
      <c r="T45" s="103"/>
      <c r="U45" s="103"/>
    </row>
    <row r="46" spans="1:21" ht="30.75" customHeight="1" x14ac:dyDescent="0.15">
      <c r="A46" s="103"/>
      <c r="B46" s="1090"/>
      <c r="C46" s="1091"/>
      <c r="D46" s="236"/>
      <c r="E46" s="1070" t="s">
        <v>34</v>
      </c>
      <c r="F46" s="1070"/>
      <c r="G46" s="1070"/>
      <c r="H46" s="1070"/>
      <c r="I46" s="1070"/>
      <c r="J46" s="1071"/>
      <c r="K46" s="247" t="s">
        <v>216</v>
      </c>
      <c r="L46" s="255" t="s">
        <v>216</v>
      </c>
      <c r="M46" s="255" t="s">
        <v>216</v>
      </c>
      <c r="N46" s="255" t="s">
        <v>216</v>
      </c>
      <c r="O46" s="263" t="s">
        <v>216</v>
      </c>
      <c r="P46" s="103"/>
      <c r="Q46" s="103"/>
      <c r="R46" s="103"/>
      <c r="S46" s="103"/>
      <c r="T46" s="103"/>
      <c r="U46" s="103"/>
    </row>
    <row r="47" spans="1:21" ht="30.75" customHeight="1" x14ac:dyDescent="0.15">
      <c r="A47" s="103"/>
      <c r="B47" s="1090"/>
      <c r="C47" s="1091"/>
      <c r="D47" s="236"/>
      <c r="E47" s="1070" t="s">
        <v>39</v>
      </c>
      <c r="F47" s="1070"/>
      <c r="G47" s="1070"/>
      <c r="H47" s="1070"/>
      <c r="I47" s="1070"/>
      <c r="J47" s="1071"/>
      <c r="K47" s="247" t="s">
        <v>216</v>
      </c>
      <c r="L47" s="255" t="s">
        <v>216</v>
      </c>
      <c r="M47" s="255" t="s">
        <v>216</v>
      </c>
      <c r="N47" s="255" t="s">
        <v>216</v>
      </c>
      <c r="O47" s="263" t="s">
        <v>216</v>
      </c>
      <c r="P47" s="103"/>
      <c r="Q47" s="103"/>
      <c r="R47" s="103"/>
      <c r="S47" s="103"/>
      <c r="T47" s="103"/>
      <c r="U47" s="103"/>
    </row>
    <row r="48" spans="1:21" ht="30.75" customHeight="1" x14ac:dyDescent="0.15">
      <c r="A48" s="103"/>
      <c r="B48" s="1090"/>
      <c r="C48" s="1091"/>
      <c r="D48" s="236"/>
      <c r="E48" s="1070" t="s">
        <v>45</v>
      </c>
      <c r="F48" s="1070"/>
      <c r="G48" s="1070"/>
      <c r="H48" s="1070"/>
      <c r="I48" s="1070"/>
      <c r="J48" s="1071"/>
      <c r="K48" s="247">
        <v>722</v>
      </c>
      <c r="L48" s="255">
        <v>688</v>
      </c>
      <c r="M48" s="255">
        <v>634</v>
      </c>
      <c r="N48" s="255">
        <v>607</v>
      </c>
      <c r="O48" s="263">
        <v>509</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253</v>
      </c>
      <c r="L49" s="255">
        <v>173</v>
      </c>
      <c r="M49" s="255">
        <v>85</v>
      </c>
      <c r="N49" s="255">
        <v>122</v>
      </c>
      <c r="O49" s="263">
        <v>140</v>
      </c>
      <c r="P49" s="103"/>
      <c r="Q49" s="103"/>
      <c r="R49" s="103"/>
      <c r="S49" s="103"/>
      <c r="T49" s="103"/>
      <c r="U49" s="103"/>
    </row>
    <row r="50" spans="1:21" ht="30.75" customHeight="1" x14ac:dyDescent="0.15">
      <c r="A50" s="103"/>
      <c r="B50" s="1090"/>
      <c r="C50" s="1091"/>
      <c r="D50" s="236"/>
      <c r="E50" s="1070" t="s">
        <v>48</v>
      </c>
      <c r="F50" s="1070"/>
      <c r="G50" s="1070"/>
      <c r="H50" s="1070"/>
      <c r="I50" s="1070"/>
      <c r="J50" s="1071"/>
      <c r="K50" s="247">
        <v>103</v>
      </c>
      <c r="L50" s="255">
        <v>193</v>
      </c>
      <c r="M50" s="255">
        <v>57</v>
      </c>
      <c r="N50" s="255">
        <v>1887</v>
      </c>
      <c r="O50" s="263">
        <v>548</v>
      </c>
      <c r="P50" s="103"/>
      <c r="Q50" s="103"/>
      <c r="R50" s="103"/>
      <c r="S50" s="103"/>
      <c r="T50" s="103"/>
      <c r="U50" s="103"/>
    </row>
    <row r="51" spans="1:21" ht="30.75" customHeight="1" x14ac:dyDescent="0.15">
      <c r="A51" s="103"/>
      <c r="B51" s="1092"/>
      <c r="C51" s="1093"/>
      <c r="D51" s="237"/>
      <c r="E51" s="1070" t="s">
        <v>55</v>
      </c>
      <c r="F51" s="1070"/>
      <c r="G51" s="1070"/>
      <c r="H51" s="1070"/>
      <c r="I51" s="1070"/>
      <c r="J51" s="1071"/>
      <c r="K51" s="247" t="s">
        <v>216</v>
      </c>
      <c r="L51" s="255" t="s">
        <v>216</v>
      </c>
      <c r="M51" s="255" t="s">
        <v>216</v>
      </c>
      <c r="N51" s="255" t="s">
        <v>216</v>
      </c>
      <c r="O51" s="263" t="s">
        <v>216</v>
      </c>
      <c r="P51" s="103"/>
      <c r="Q51" s="103"/>
      <c r="R51" s="103"/>
      <c r="S51" s="103"/>
      <c r="T51" s="103"/>
      <c r="U51" s="103"/>
    </row>
    <row r="52" spans="1:21" ht="30.75" customHeight="1" x14ac:dyDescent="0.15">
      <c r="A52" s="103"/>
      <c r="B52" s="1072" t="s">
        <v>57</v>
      </c>
      <c r="C52" s="1073"/>
      <c r="D52" s="237"/>
      <c r="E52" s="1070" t="s">
        <v>58</v>
      </c>
      <c r="F52" s="1070"/>
      <c r="G52" s="1070"/>
      <c r="H52" s="1070"/>
      <c r="I52" s="1070"/>
      <c r="J52" s="1071"/>
      <c r="K52" s="247">
        <v>2025</v>
      </c>
      <c r="L52" s="255">
        <v>2385</v>
      </c>
      <c r="M52" s="255">
        <v>2432</v>
      </c>
      <c r="N52" s="255">
        <v>2076</v>
      </c>
      <c r="O52" s="263">
        <v>1906</v>
      </c>
      <c r="P52" s="103"/>
      <c r="Q52" s="103"/>
      <c r="R52" s="103"/>
      <c r="S52" s="103"/>
      <c r="T52" s="103"/>
      <c r="U52" s="103"/>
    </row>
    <row r="53" spans="1:21" ht="30.75" customHeight="1" x14ac:dyDescent="0.15">
      <c r="A53" s="103"/>
      <c r="B53" s="1074" t="s">
        <v>17</v>
      </c>
      <c r="C53" s="1075"/>
      <c r="D53" s="238"/>
      <c r="E53" s="1076" t="s">
        <v>60</v>
      </c>
      <c r="F53" s="1076"/>
      <c r="G53" s="1076"/>
      <c r="H53" s="1076"/>
      <c r="I53" s="1076"/>
      <c r="J53" s="1077"/>
      <c r="K53" s="248">
        <v>1098</v>
      </c>
      <c r="L53" s="256">
        <v>1232</v>
      </c>
      <c r="M53" s="256">
        <v>879</v>
      </c>
      <c r="N53" s="256">
        <v>2482</v>
      </c>
      <c r="O53" s="264">
        <v>1035</v>
      </c>
      <c r="P53" s="103"/>
      <c r="Q53" s="103"/>
      <c r="R53" s="103"/>
      <c r="S53" s="103"/>
      <c r="T53" s="103"/>
      <c r="U53" s="103"/>
    </row>
    <row r="54" spans="1:21" ht="24" customHeight="1" x14ac:dyDescent="0.15">
      <c r="A54" s="103"/>
      <c r="B54" s="227" t="s">
        <v>12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539</v>
      </c>
      <c r="P55" s="103"/>
      <c r="Q55" s="103"/>
      <c r="R55" s="103"/>
      <c r="S55" s="103"/>
      <c r="T55" s="103"/>
      <c r="U55" s="103"/>
    </row>
    <row r="56" spans="1:21" ht="31.5" customHeight="1" x14ac:dyDescent="0.15">
      <c r="A56" s="103"/>
      <c r="B56" s="229"/>
      <c r="C56" s="234"/>
      <c r="D56" s="234"/>
      <c r="E56" s="241"/>
      <c r="F56" s="241"/>
      <c r="G56" s="241"/>
      <c r="H56" s="241"/>
      <c r="I56" s="241"/>
      <c r="J56" s="244" t="s">
        <v>16</v>
      </c>
      <c r="K56" s="250" t="s">
        <v>541</v>
      </c>
      <c r="L56" s="257" t="s">
        <v>540</v>
      </c>
      <c r="M56" s="257" t="s">
        <v>542</v>
      </c>
      <c r="N56" s="257" t="s">
        <v>543</v>
      </c>
      <c r="O56" s="266" t="s">
        <v>544</v>
      </c>
      <c r="P56" s="103"/>
      <c r="Q56" s="103"/>
      <c r="R56" s="103"/>
      <c r="S56" s="103"/>
      <c r="T56" s="103"/>
      <c r="U56" s="103"/>
    </row>
    <row r="57" spans="1:21" ht="31.5" customHeight="1" x14ac:dyDescent="0.15">
      <c r="B57" s="1084" t="s">
        <v>56</v>
      </c>
      <c r="C57" s="1085"/>
      <c r="D57" s="1078" t="s">
        <v>62</v>
      </c>
      <c r="E57" s="1079"/>
      <c r="F57" s="1079"/>
      <c r="G57" s="1079"/>
      <c r="H57" s="1079"/>
      <c r="I57" s="1079"/>
      <c r="J57" s="1080"/>
      <c r="K57" s="251" t="s">
        <v>216</v>
      </c>
      <c r="L57" s="258" t="s">
        <v>216</v>
      </c>
      <c r="M57" s="258" t="s">
        <v>216</v>
      </c>
      <c r="N57" s="258" t="s">
        <v>216</v>
      </c>
      <c r="O57" s="267" t="s">
        <v>216</v>
      </c>
    </row>
    <row r="58" spans="1:21" ht="31.5" customHeight="1" x14ac:dyDescent="0.15">
      <c r="B58" s="1086"/>
      <c r="C58" s="1087"/>
      <c r="D58" s="1081" t="s">
        <v>65</v>
      </c>
      <c r="E58" s="1082"/>
      <c r="F58" s="1082"/>
      <c r="G58" s="1082"/>
      <c r="H58" s="1082"/>
      <c r="I58" s="1082"/>
      <c r="J58" s="1083"/>
      <c r="K58" s="252" t="s">
        <v>216</v>
      </c>
      <c r="L58" s="259" t="s">
        <v>216</v>
      </c>
      <c r="M58" s="259" t="s">
        <v>216</v>
      </c>
      <c r="N58" s="259" t="s">
        <v>216</v>
      </c>
      <c r="O58" s="268" t="s">
        <v>216</v>
      </c>
    </row>
    <row r="59" spans="1:21" ht="24" customHeight="1" x14ac:dyDescent="0.15">
      <c r="B59" s="230"/>
      <c r="C59" s="230"/>
      <c r="D59" s="239" t="s">
        <v>53</v>
      </c>
      <c r="E59" s="242"/>
      <c r="F59" s="242"/>
      <c r="G59" s="242"/>
      <c r="H59" s="242"/>
      <c r="I59" s="242"/>
      <c r="J59" s="242"/>
      <c r="K59" s="242"/>
      <c r="L59" s="242"/>
      <c r="M59" s="242"/>
      <c r="N59" s="242"/>
      <c r="O59" s="242"/>
    </row>
    <row r="60" spans="1:21" ht="24" customHeight="1" x14ac:dyDescent="0.15">
      <c r="B60" s="231"/>
      <c r="C60" s="231"/>
      <c r="D60" s="239" t="s">
        <v>47</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DorezvybaxxfdE6LyYs02JmlVOlEIuBc8Xsv5g9qPYzZBYUeXhGRcoC2e45PEeV0stWQMEURikINEuIjon7l1A==" saltValue="JzbrlN8mNgForFqPeSYQn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r:id="rId1"/>
  <headerFooter alignWithMargins="0">
    <oddFooter>&amp;C
&amp;P/&amp;N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23</v>
      </c>
    </row>
    <row r="40" spans="2:13" ht="27.75" customHeight="1" x14ac:dyDescent="0.15">
      <c r="B40" s="226" t="s">
        <v>27</v>
      </c>
      <c r="C40" s="232"/>
      <c r="D40" s="232"/>
      <c r="E40" s="240"/>
      <c r="F40" s="240"/>
      <c r="G40" s="240"/>
      <c r="H40" s="243" t="s">
        <v>16</v>
      </c>
      <c r="I40" s="245" t="s">
        <v>533</v>
      </c>
      <c r="J40" s="253" t="s">
        <v>534</v>
      </c>
      <c r="K40" s="253" t="s">
        <v>452</v>
      </c>
      <c r="L40" s="253" t="s">
        <v>535</v>
      </c>
      <c r="M40" s="274" t="s">
        <v>536</v>
      </c>
    </row>
    <row r="41" spans="2:13" ht="27.75" customHeight="1" x14ac:dyDescent="0.15">
      <c r="B41" s="1088" t="s">
        <v>41</v>
      </c>
      <c r="C41" s="1089"/>
      <c r="D41" s="235"/>
      <c r="E41" s="1094" t="s">
        <v>66</v>
      </c>
      <c r="F41" s="1094"/>
      <c r="G41" s="1094"/>
      <c r="H41" s="1095"/>
      <c r="I41" s="246">
        <v>18100</v>
      </c>
      <c r="J41" s="254">
        <v>16792</v>
      </c>
      <c r="K41" s="254">
        <v>15312</v>
      </c>
      <c r="L41" s="254">
        <v>14315</v>
      </c>
      <c r="M41" s="262">
        <v>13604</v>
      </c>
    </row>
    <row r="42" spans="2:13" ht="27.75" customHeight="1" x14ac:dyDescent="0.15">
      <c r="B42" s="1090"/>
      <c r="C42" s="1091"/>
      <c r="D42" s="236"/>
      <c r="E42" s="1096" t="s">
        <v>73</v>
      </c>
      <c r="F42" s="1096"/>
      <c r="G42" s="1096"/>
      <c r="H42" s="1097"/>
      <c r="I42" s="247">
        <v>7858</v>
      </c>
      <c r="J42" s="255">
        <v>7858</v>
      </c>
      <c r="K42" s="255">
        <v>7858</v>
      </c>
      <c r="L42" s="255">
        <v>7548</v>
      </c>
      <c r="M42" s="263">
        <v>7048</v>
      </c>
    </row>
    <row r="43" spans="2:13" ht="27.75" customHeight="1" x14ac:dyDescent="0.15">
      <c r="B43" s="1090"/>
      <c r="C43" s="1091"/>
      <c r="D43" s="236"/>
      <c r="E43" s="1096" t="s">
        <v>74</v>
      </c>
      <c r="F43" s="1096"/>
      <c r="G43" s="1096"/>
      <c r="H43" s="1097"/>
      <c r="I43" s="247">
        <v>9359</v>
      </c>
      <c r="J43" s="255">
        <v>10150</v>
      </c>
      <c r="K43" s="255">
        <v>10647</v>
      </c>
      <c r="L43" s="255">
        <v>10553</v>
      </c>
      <c r="M43" s="263">
        <v>10177</v>
      </c>
    </row>
    <row r="44" spans="2:13" ht="27.75" customHeight="1" x14ac:dyDescent="0.15">
      <c r="B44" s="1090"/>
      <c r="C44" s="1091"/>
      <c r="D44" s="236"/>
      <c r="E44" s="1096" t="s">
        <v>76</v>
      </c>
      <c r="F44" s="1096"/>
      <c r="G44" s="1096"/>
      <c r="H44" s="1097"/>
      <c r="I44" s="247">
        <v>1309</v>
      </c>
      <c r="J44" s="255">
        <v>1223</v>
      </c>
      <c r="K44" s="255">
        <v>1206</v>
      </c>
      <c r="L44" s="255">
        <v>1097</v>
      </c>
      <c r="M44" s="263">
        <v>1015</v>
      </c>
    </row>
    <row r="45" spans="2:13" ht="27.75" customHeight="1" x14ac:dyDescent="0.15">
      <c r="B45" s="1090"/>
      <c r="C45" s="1091"/>
      <c r="D45" s="236"/>
      <c r="E45" s="1096" t="s">
        <v>78</v>
      </c>
      <c r="F45" s="1096"/>
      <c r="G45" s="1096"/>
      <c r="H45" s="1097"/>
      <c r="I45" s="247">
        <v>3487</v>
      </c>
      <c r="J45" s="255">
        <v>3350</v>
      </c>
      <c r="K45" s="255">
        <v>3356</v>
      </c>
      <c r="L45" s="255">
        <v>3671</v>
      </c>
      <c r="M45" s="263">
        <v>3072</v>
      </c>
    </row>
    <row r="46" spans="2:13" ht="27.75" customHeight="1" x14ac:dyDescent="0.15">
      <c r="B46" s="1090"/>
      <c r="C46" s="1091"/>
      <c r="D46" s="237"/>
      <c r="E46" s="1096" t="s">
        <v>77</v>
      </c>
      <c r="F46" s="1096"/>
      <c r="G46" s="1096"/>
      <c r="H46" s="1097"/>
      <c r="I46" s="247">
        <v>6</v>
      </c>
      <c r="J46" s="255">
        <v>4</v>
      </c>
      <c r="K46" s="255" t="s">
        <v>216</v>
      </c>
      <c r="L46" s="255" t="s">
        <v>216</v>
      </c>
      <c r="M46" s="263" t="s">
        <v>216</v>
      </c>
    </row>
    <row r="47" spans="2:13" ht="27.75" customHeight="1" x14ac:dyDescent="0.15">
      <c r="B47" s="1090"/>
      <c r="C47" s="1091"/>
      <c r="D47" s="270"/>
      <c r="E47" s="1098" t="s">
        <v>81</v>
      </c>
      <c r="F47" s="1099"/>
      <c r="G47" s="1099"/>
      <c r="H47" s="1100"/>
      <c r="I47" s="247" t="s">
        <v>216</v>
      </c>
      <c r="J47" s="255" t="s">
        <v>216</v>
      </c>
      <c r="K47" s="255" t="s">
        <v>216</v>
      </c>
      <c r="L47" s="255" t="s">
        <v>216</v>
      </c>
      <c r="M47" s="263" t="s">
        <v>216</v>
      </c>
    </row>
    <row r="48" spans="2:13" ht="27.75" customHeight="1" x14ac:dyDescent="0.15">
      <c r="B48" s="1090"/>
      <c r="C48" s="1091"/>
      <c r="D48" s="236"/>
      <c r="E48" s="1096" t="s">
        <v>87</v>
      </c>
      <c r="F48" s="1096"/>
      <c r="G48" s="1096"/>
      <c r="H48" s="1097"/>
      <c r="I48" s="247" t="s">
        <v>216</v>
      </c>
      <c r="J48" s="255" t="s">
        <v>216</v>
      </c>
      <c r="K48" s="255" t="s">
        <v>216</v>
      </c>
      <c r="L48" s="255" t="s">
        <v>216</v>
      </c>
      <c r="M48" s="263" t="s">
        <v>216</v>
      </c>
    </row>
    <row r="49" spans="2:13" ht="27.75" customHeight="1" x14ac:dyDescent="0.15">
      <c r="B49" s="1092"/>
      <c r="C49" s="1093"/>
      <c r="D49" s="236"/>
      <c r="E49" s="1096" t="s">
        <v>93</v>
      </c>
      <c r="F49" s="1096"/>
      <c r="G49" s="1096"/>
      <c r="H49" s="1097"/>
      <c r="I49" s="247" t="s">
        <v>216</v>
      </c>
      <c r="J49" s="255" t="s">
        <v>216</v>
      </c>
      <c r="K49" s="255" t="s">
        <v>216</v>
      </c>
      <c r="L49" s="255" t="s">
        <v>216</v>
      </c>
      <c r="M49" s="263" t="s">
        <v>216</v>
      </c>
    </row>
    <row r="50" spans="2:13" ht="27.75" customHeight="1" x14ac:dyDescent="0.15">
      <c r="B50" s="1103" t="s">
        <v>95</v>
      </c>
      <c r="C50" s="1104"/>
      <c r="D50" s="271"/>
      <c r="E50" s="1096" t="s">
        <v>97</v>
      </c>
      <c r="F50" s="1096"/>
      <c r="G50" s="1096"/>
      <c r="H50" s="1097"/>
      <c r="I50" s="247">
        <v>12899</v>
      </c>
      <c r="J50" s="255">
        <v>12434</v>
      </c>
      <c r="K50" s="255">
        <v>14966</v>
      </c>
      <c r="L50" s="255">
        <v>13303</v>
      </c>
      <c r="M50" s="263">
        <v>10708</v>
      </c>
    </row>
    <row r="51" spans="2:13" ht="27.75" customHeight="1" x14ac:dyDescent="0.15">
      <c r="B51" s="1090"/>
      <c r="C51" s="1091"/>
      <c r="D51" s="236"/>
      <c r="E51" s="1096" t="s">
        <v>100</v>
      </c>
      <c r="F51" s="1096"/>
      <c r="G51" s="1096"/>
      <c r="H51" s="1097"/>
      <c r="I51" s="247">
        <v>227</v>
      </c>
      <c r="J51" s="255">
        <v>208</v>
      </c>
      <c r="K51" s="255">
        <v>194</v>
      </c>
      <c r="L51" s="255">
        <v>345</v>
      </c>
      <c r="M51" s="263">
        <v>331</v>
      </c>
    </row>
    <row r="52" spans="2:13" ht="27.75" customHeight="1" x14ac:dyDescent="0.15">
      <c r="B52" s="1092"/>
      <c r="C52" s="1093"/>
      <c r="D52" s="236"/>
      <c r="E52" s="1096" t="s">
        <v>50</v>
      </c>
      <c r="F52" s="1096"/>
      <c r="G52" s="1096"/>
      <c r="H52" s="1097"/>
      <c r="I52" s="247">
        <v>21040</v>
      </c>
      <c r="J52" s="255">
        <v>20121</v>
      </c>
      <c r="K52" s="255">
        <v>18818</v>
      </c>
      <c r="L52" s="255">
        <v>17720</v>
      </c>
      <c r="M52" s="263">
        <v>16680</v>
      </c>
    </row>
    <row r="53" spans="2:13" ht="27.75" customHeight="1" x14ac:dyDescent="0.15">
      <c r="B53" s="1074" t="s">
        <v>17</v>
      </c>
      <c r="C53" s="1075"/>
      <c r="D53" s="238"/>
      <c r="E53" s="1101" t="s">
        <v>102</v>
      </c>
      <c r="F53" s="1101"/>
      <c r="G53" s="1101"/>
      <c r="H53" s="1102"/>
      <c r="I53" s="248">
        <v>5952</v>
      </c>
      <c r="J53" s="256">
        <v>6614</v>
      </c>
      <c r="K53" s="256">
        <v>4401</v>
      </c>
      <c r="L53" s="256">
        <v>5816</v>
      </c>
      <c r="M53" s="264">
        <v>7195</v>
      </c>
    </row>
    <row r="54" spans="2:13" ht="27.75" customHeight="1" x14ac:dyDescent="0.15">
      <c r="B54" s="269" t="s">
        <v>36</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QiSrTlr4iUasSjTiONnKKbO3KtgNs/uMglC6XQ8N8qPs1ZEaGfsqBZDoDJR4v2EwdMaKm7zLtIT9ucrixG5VQ==" saltValue="2fAkf+uMI7TJUrcMsp9eU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98</v>
      </c>
    </row>
    <row r="54" spans="2:8" ht="29.25" customHeight="1" x14ac:dyDescent="0.2">
      <c r="B54" s="275" t="s">
        <v>9</v>
      </c>
      <c r="C54" s="281"/>
      <c r="D54" s="281"/>
      <c r="E54" s="282" t="s">
        <v>16</v>
      </c>
      <c r="F54" s="283" t="s">
        <v>452</v>
      </c>
      <c r="G54" s="283" t="s">
        <v>535</v>
      </c>
      <c r="H54" s="291" t="s">
        <v>536</v>
      </c>
    </row>
    <row r="55" spans="2:8" ht="52.5" customHeight="1" x14ac:dyDescent="0.15">
      <c r="B55" s="276"/>
      <c r="C55" s="1105" t="s">
        <v>106</v>
      </c>
      <c r="D55" s="1105"/>
      <c r="E55" s="1106"/>
      <c r="F55" s="284">
        <v>6764</v>
      </c>
      <c r="G55" s="284">
        <v>6285</v>
      </c>
      <c r="H55" s="292">
        <v>5840</v>
      </c>
    </row>
    <row r="56" spans="2:8" ht="52.5" customHeight="1" x14ac:dyDescent="0.15">
      <c r="B56" s="277"/>
      <c r="C56" s="1107" t="s">
        <v>109</v>
      </c>
      <c r="D56" s="1107"/>
      <c r="E56" s="1108"/>
      <c r="F56" s="285">
        <v>397</v>
      </c>
      <c r="G56" s="285">
        <v>397</v>
      </c>
      <c r="H56" s="293">
        <v>397</v>
      </c>
    </row>
    <row r="57" spans="2:8" ht="53.25" customHeight="1" x14ac:dyDescent="0.15">
      <c r="B57" s="277"/>
      <c r="C57" s="1109" t="s">
        <v>70</v>
      </c>
      <c r="D57" s="1109"/>
      <c r="E57" s="1110"/>
      <c r="F57" s="286">
        <v>6894</v>
      </c>
      <c r="G57" s="286">
        <v>5418</v>
      </c>
      <c r="H57" s="294">
        <v>3013</v>
      </c>
    </row>
    <row r="58" spans="2:8" ht="45.75" customHeight="1" x14ac:dyDescent="0.15">
      <c r="B58" s="278"/>
      <c r="C58" s="1111" t="s">
        <v>407</v>
      </c>
      <c r="D58" s="1112"/>
      <c r="E58" s="1113"/>
      <c r="F58" s="287">
        <v>4927</v>
      </c>
      <c r="G58" s="287">
        <v>3275</v>
      </c>
      <c r="H58" s="295">
        <v>1434</v>
      </c>
    </row>
    <row r="59" spans="2:8" ht="45.75" customHeight="1" x14ac:dyDescent="0.15">
      <c r="B59" s="278"/>
      <c r="C59" s="1111" t="s">
        <v>553</v>
      </c>
      <c r="D59" s="1112"/>
      <c r="E59" s="1113"/>
      <c r="F59" s="287">
        <v>513</v>
      </c>
      <c r="G59" s="287">
        <v>569</v>
      </c>
      <c r="H59" s="295">
        <v>494</v>
      </c>
    </row>
    <row r="60" spans="2:8" ht="45.75" customHeight="1" x14ac:dyDescent="0.15">
      <c r="B60" s="278"/>
      <c r="C60" s="1111" t="s">
        <v>46</v>
      </c>
      <c r="D60" s="1112"/>
      <c r="E60" s="1113"/>
      <c r="F60" s="287">
        <v>38</v>
      </c>
      <c r="G60" s="287">
        <v>127</v>
      </c>
      <c r="H60" s="295">
        <v>317</v>
      </c>
    </row>
    <row r="61" spans="2:8" ht="45.75" customHeight="1" x14ac:dyDescent="0.15">
      <c r="B61" s="278"/>
      <c r="C61" s="1111" t="s">
        <v>554</v>
      </c>
      <c r="D61" s="1112"/>
      <c r="E61" s="1113"/>
      <c r="F61" s="287">
        <v>226</v>
      </c>
      <c r="G61" s="287">
        <v>224</v>
      </c>
      <c r="H61" s="295">
        <v>223</v>
      </c>
    </row>
    <row r="62" spans="2:8" ht="45.75" customHeight="1" x14ac:dyDescent="0.15">
      <c r="B62" s="279"/>
      <c r="C62" s="1114" t="s">
        <v>555</v>
      </c>
      <c r="D62" s="1115"/>
      <c r="E62" s="1116"/>
      <c r="F62" s="288">
        <v>406</v>
      </c>
      <c r="G62" s="288">
        <v>708</v>
      </c>
      <c r="H62" s="296">
        <v>191</v>
      </c>
    </row>
    <row r="63" spans="2:8" ht="52.5" customHeight="1" x14ac:dyDescent="0.15">
      <c r="B63" s="280"/>
      <c r="C63" s="1117" t="s">
        <v>112</v>
      </c>
      <c r="D63" s="1117"/>
      <c r="E63" s="1118"/>
      <c r="F63" s="289">
        <v>14055</v>
      </c>
      <c r="G63" s="289">
        <v>12101</v>
      </c>
      <c r="H63" s="297">
        <v>9250</v>
      </c>
    </row>
    <row r="64" spans="2:8" ht="15" customHeight="1" x14ac:dyDescent="0.15"/>
  </sheetData>
  <sheetProtection algorithmName="SHA-512" hashValue="7kvmDDnraWJF7qntTNOt9aZMbs7TrABzfqCMGx6zLVEqPwmNRVoA+Dp6PScQd0wqFeANv1cm+iCejuW7YTyx0g==" saltValue="CBLE1PhMBeGXWYDfo+enH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83</v>
      </c>
      <c r="E2" s="141"/>
      <c r="F2" s="313" t="s">
        <v>532</v>
      </c>
      <c r="G2" s="165"/>
      <c r="H2" s="175"/>
    </row>
    <row r="3" spans="1:8" x14ac:dyDescent="0.15">
      <c r="A3" s="131" t="s">
        <v>251</v>
      </c>
      <c r="B3" s="123"/>
      <c r="C3" s="306"/>
      <c r="D3" s="309">
        <v>87120</v>
      </c>
      <c r="E3" s="311"/>
      <c r="F3" s="314">
        <v>77507</v>
      </c>
      <c r="G3" s="316"/>
      <c r="H3" s="319"/>
    </row>
    <row r="4" spans="1:8" x14ac:dyDescent="0.15">
      <c r="A4" s="116"/>
      <c r="B4" s="122"/>
      <c r="C4" s="307"/>
      <c r="D4" s="310">
        <v>53902</v>
      </c>
      <c r="E4" s="312"/>
      <c r="F4" s="315">
        <v>42788</v>
      </c>
      <c r="G4" s="317"/>
      <c r="H4" s="320"/>
    </row>
    <row r="5" spans="1:8" x14ac:dyDescent="0.15">
      <c r="A5" s="131" t="s">
        <v>140</v>
      </c>
      <c r="B5" s="123"/>
      <c r="C5" s="306"/>
      <c r="D5" s="309">
        <v>89905</v>
      </c>
      <c r="E5" s="311"/>
      <c r="F5" s="314">
        <v>86564</v>
      </c>
      <c r="G5" s="316"/>
      <c r="H5" s="319"/>
    </row>
    <row r="6" spans="1:8" x14ac:dyDescent="0.15">
      <c r="A6" s="116"/>
      <c r="B6" s="122"/>
      <c r="C6" s="307"/>
      <c r="D6" s="310">
        <v>35924</v>
      </c>
      <c r="E6" s="312"/>
      <c r="F6" s="315">
        <v>44869</v>
      </c>
      <c r="G6" s="317"/>
      <c r="H6" s="320"/>
    </row>
    <row r="7" spans="1:8" x14ac:dyDescent="0.15">
      <c r="A7" s="131" t="s">
        <v>249</v>
      </c>
      <c r="B7" s="123"/>
      <c r="C7" s="306"/>
      <c r="D7" s="309">
        <v>56690</v>
      </c>
      <c r="E7" s="311"/>
      <c r="F7" s="314">
        <v>62698</v>
      </c>
      <c r="G7" s="316"/>
      <c r="H7" s="319"/>
    </row>
    <row r="8" spans="1:8" x14ac:dyDescent="0.15">
      <c r="A8" s="116"/>
      <c r="B8" s="122"/>
      <c r="C8" s="307"/>
      <c r="D8" s="310">
        <v>29477</v>
      </c>
      <c r="E8" s="312"/>
      <c r="F8" s="315">
        <v>31973</v>
      </c>
      <c r="G8" s="317"/>
      <c r="H8" s="320"/>
    </row>
    <row r="9" spans="1:8" x14ac:dyDescent="0.15">
      <c r="A9" s="131" t="s">
        <v>513</v>
      </c>
      <c r="B9" s="123"/>
      <c r="C9" s="306"/>
      <c r="D9" s="309">
        <v>87600</v>
      </c>
      <c r="E9" s="311"/>
      <c r="F9" s="314">
        <v>79245</v>
      </c>
      <c r="G9" s="316"/>
      <c r="H9" s="319"/>
    </row>
    <row r="10" spans="1:8" x14ac:dyDescent="0.15">
      <c r="A10" s="116"/>
      <c r="B10" s="122"/>
      <c r="C10" s="307"/>
      <c r="D10" s="310">
        <v>32978</v>
      </c>
      <c r="E10" s="312"/>
      <c r="F10" s="315">
        <v>40378</v>
      </c>
      <c r="G10" s="317"/>
      <c r="H10" s="320"/>
    </row>
    <row r="11" spans="1:8" x14ac:dyDescent="0.15">
      <c r="A11" s="131" t="s">
        <v>530</v>
      </c>
      <c r="B11" s="123"/>
      <c r="C11" s="306"/>
      <c r="D11" s="309">
        <v>68132</v>
      </c>
      <c r="E11" s="311"/>
      <c r="F11" s="314">
        <v>71604</v>
      </c>
      <c r="G11" s="316"/>
      <c r="H11" s="319"/>
    </row>
    <row r="12" spans="1:8" x14ac:dyDescent="0.15">
      <c r="A12" s="116"/>
      <c r="B12" s="122"/>
      <c r="C12" s="308"/>
      <c r="D12" s="310">
        <v>41766</v>
      </c>
      <c r="E12" s="312"/>
      <c r="F12" s="315">
        <v>45121</v>
      </c>
      <c r="G12" s="317"/>
      <c r="H12" s="320"/>
    </row>
    <row r="13" spans="1:8" x14ac:dyDescent="0.15">
      <c r="A13" s="131"/>
      <c r="B13" s="123"/>
      <c r="C13" s="306"/>
      <c r="D13" s="309">
        <v>77889</v>
      </c>
      <c r="E13" s="311"/>
      <c r="F13" s="314">
        <v>75524</v>
      </c>
      <c r="G13" s="318"/>
      <c r="H13" s="319"/>
    </row>
    <row r="14" spans="1:8" x14ac:dyDescent="0.15">
      <c r="A14" s="116"/>
      <c r="B14" s="122"/>
      <c r="C14" s="307"/>
      <c r="D14" s="310">
        <v>38809</v>
      </c>
      <c r="E14" s="312"/>
      <c r="F14" s="315">
        <v>41026</v>
      </c>
      <c r="G14" s="317"/>
      <c r="H14" s="320"/>
    </row>
    <row r="17" spans="1:11" x14ac:dyDescent="0.15">
      <c r="A17" s="298" t="s">
        <v>24</v>
      </c>
    </row>
    <row r="18" spans="1:11" x14ac:dyDescent="0.15">
      <c r="A18" s="299"/>
      <c r="B18" s="299" t="str">
        <f>実質収支比率等に係る経年分析!F$46</f>
        <v xml:space="preserve">
H27</v>
      </c>
      <c r="C18" s="299" t="str">
        <f>実質収支比率等に係る経年分析!G$46</f>
        <v xml:space="preserve">
H28</v>
      </c>
      <c r="D18" s="299" t="str">
        <f>実質収支比率等に係る経年分析!H$46</f>
        <v xml:space="preserve">
H29</v>
      </c>
      <c r="E18" s="299" t="str">
        <f>実質収支比率等に係る経年分析!I$46</f>
        <v xml:space="preserve">
H30</v>
      </c>
      <c r="F18" s="299" t="str">
        <f>実質収支比率等に係る経年分析!J$46</f>
        <v xml:space="preserve">
R01</v>
      </c>
    </row>
    <row r="19" spans="1:11" x14ac:dyDescent="0.15">
      <c r="A19" s="299" t="s">
        <v>92</v>
      </c>
      <c r="B19" s="299">
        <f>ROUND(VALUE(SUBSTITUTE(実質収支比率等に係る経年分析!F$48,"▲","-")),2)</f>
        <v>8.86</v>
      </c>
      <c r="C19" s="299">
        <f>ROUND(VALUE(SUBSTITUTE(実質収支比率等に係る経年分析!G$48,"▲","-")),2)</f>
        <v>11.01</v>
      </c>
      <c r="D19" s="299">
        <f>ROUND(VALUE(SUBSTITUTE(実質収支比率等に係る経年分析!H$48,"▲","-")),2)</f>
        <v>9.9700000000000006</v>
      </c>
      <c r="E19" s="299">
        <f>ROUND(VALUE(SUBSTITUTE(実質収支比率等に係る経年分析!I$48,"▲","-")),2)</f>
        <v>11.04</v>
      </c>
      <c r="F19" s="299">
        <f>ROUND(VALUE(SUBSTITUTE(実質収支比率等に係る経年分析!J$48,"▲","-")),2)</f>
        <v>10.93</v>
      </c>
    </row>
    <row r="20" spans="1:11" x14ac:dyDescent="0.15">
      <c r="A20" s="299" t="s">
        <v>40</v>
      </c>
      <c r="B20" s="299">
        <f>ROUND(VALUE(SUBSTITUTE(実質収支比率等に係る経年分析!F$47,"▲","-")),2)</f>
        <v>25.37</v>
      </c>
      <c r="C20" s="299">
        <f>ROUND(VALUE(SUBSTITUTE(実質収支比率等に係る経年分析!G$47,"▲","-")),2)</f>
        <v>21.05</v>
      </c>
      <c r="D20" s="299">
        <f>ROUND(VALUE(SUBSTITUTE(実質収支比率等に係る経年分析!H$47,"▲","-")),2)</f>
        <v>23.7</v>
      </c>
      <c r="E20" s="299">
        <f>ROUND(VALUE(SUBSTITUTE(実質収支比率等に係る経年分析!I$47,"▲","-")),2)</f>
        <v>22.15</v>
      </c>
      <c r="F20" s="299">
        <f>ROUND(VALUE(SUBSTITUTE(実質収支比率等に係る経年分析!J$47,"▲","-")),2)</f>
        <v>20.27</v>
      </c>
    </row>
    <row r="21" spans="1:11" x14ac:dyDescent="0.15">
      <c r="A21" s="299" t="s">
        <v>115</v>
      </c>
      <c r="B21" s="299">
        <f>IF(ISNUMBER(VALUE(SUBSTITUTE(実質収支比率等に係る経年分析!F$49,"▲","-"))),ROUND(VALUE(SUBSTITUTE(実質収支比率等に係る経年分析!F$49,"▲","-")),2),NA())</f>
        <v>-3.02</v>
      </c>
      <c r="C21" s="299">
        <f>IF(ISNUMBER(VALUE(SUBSTITUTE(実質収支比率等に係る経年分析!G$49,"▲","-"))),ROUND(VALUE(SUBSTITUTE(実質収支比率等に係る経年分析!G$49,"▲","-")),2),NA())</f>
        <v>-2.25</v>
      </c>
      <c r="D21" s="299">
        <f>IF(ISNUMBER(VALUE(SUBSTITUTE(実質収支比率等に係る経年分析!H$49,"▲","-"))),ROUND(VALUE(SUBSTITUTE(実質収支比率等に係る経年分析!H$49,"▲","-")),2),NA())</f>
        <v>1.6</v>
      </c>
      <c r="E21" s="299">
        <f>IF(ISNUMBER(VALUE(SUBSTITUTE(実質収支比率等に係る経年分析!I$49,"▲","-"))),ROUND(VALUE(SUBSTITUTE(実質収支比率等に係る経年分析!I$49,"▲","-")),2),NA())</f>
        <v>-0.67</v>
      </c>
      <c r="F21" s="299">
        <f>IF(ISNUMBER(VALUE(SUBSTITUTE(実質収支比率等に係る経年分析!J$49,"▲","-"))),ROUND(VALUE(SUBSTITUTE(実質収支比率等に係る経年分析!J$49,"▲","-")),2),NA())</f>
        <v>-1.49</v>
      </c>
    </row>
    <row r="24" spans="1:11" x14ac:dyDescent="0.15">
      <c r="A24" s="298" t="s">
        <v>104</v>
      </c>
    </row>
    <row r="25" spans="1:11" x14ac:dyDescent="0.15">
      <c r="A25" s="300"/>
      <c r="B25" s="300" t="str">
        <f>連結実質赤字比率に係る赤字・黒字の構成分析!F$33</f>
        <v xml:space="preserve">
H27</v>
      </c>
      <c r="C25" s="300"/>
      <c r="D25" s="300" t="str">
        <f>連結実質赤字比率に係る赤字・黒字の構成分析!G$33</f>
        <v xml:space="preserve">
H28</v>
      </c>
      <c r="E25" s="300"/>
      <c r="F25" s="300" t="str">
        <f>連結実質赤字比率に係る赤字・黒字の構成分析!H$33</f>
        <v xml:space="preserve">
H29</v>
      </c>
      <c r="G25" s="300"/>
      <c r="H25" s="300" t="str">
        <f>連結実質赤字比率に係る赤字・黒字の構成分析!I$33</f>
        <v xml:space="preserve">
H30</v>
      </c>
      <c r="I25" s="300"/>
      <c r="J25" s="300" t="str">
        <f>連結実質赤字比率に係る赤字・黒字の構成分析!J$33</f>
        <v xml:space="preserve">
R01</v>
      </c>
      <c r="K25" s="300"/>
    </row>
    <row r="26" spans="1:11" x14ac:dyDescent="0.15">
      <c r="A26" s="300"/>
      <c r="B26" s="300" t="s">
        <v>117</v>
      </c>
      <c r="C26" s="300" t="s">
        <v>69</v>
      </c>
      <c r="D26" s="300" t="s">
        <v>117</v>
      </c>
      <c r="E26" s="300" t="s">
        <v>69</v>
      </c>
      <c r="F26" s="300" t="s">
        <v>117</v>
      </c>
      <c r="G26" s="300" t="s">
        <v>69</v>
      </c>
      <c r="H26" s="300" t="s">
        <v>117</v>
      </c>
      <c r="I26" s="300" t="s">
        <v>69</v>
      </c>
      <c r="J26" s="300" t="s">
        <v>117</v>
      </c>
      <c r="K26" s="300" t="s">
        <v>69</v>
      </c>
    </row>
    <row r="27" spans="1:11" x14ac:dyDescent="0.15">
      <c r="A27" s="300" t="str">
        <f>IF(連結実質赤字比率に係る赤字・黒字の構成分析!C$43="",NA(),連結実質赤字比率に係る赤字・黒字の構成分析!C$43)</f>
        <v xml:space="preserve">
その他会計（黒字）</v>
      </c>
      <c r="B27" s="300" t="str">
        <f>IF(ROUND(VALUE(SUBSTITUTE(連結実質赤字比率に係る赤字・黒字の構成分析!F$43,"▲","-")),2)&lt;0,ABS(ROUND(VALUE(SUBSTITUTE(連結実質赤字比率に係る赤字・黒字の構成分析!F$43,"▲","-")),2)),NA())</f>
        <v xml:space="preserve">
#VALUE!</v>
      </c>
      <c r="C27" s="300" t="str">
        <f>IF(ROUND(VALUE(SUBSTITUTE(連結実質赤字比率に係る赤字・黒字の構成分析!F$43,"▲","-")),2)&gt;=0,ABS(ROUND(VALUE(SUBSTITUTE(連結実質赤字比率に係る赤字・黒字の構成分析!F$43,"▲","-")),2)),NA())</f>
        <v xml:space="preserve">
#VALUE!</v>
      </c>
      <c r="D27" s="300" t="str">
        <f>IF(ROUND(VALUE(SUBSTITUTE(連結実質赤字比率に係る赤字・黒字の構成分析!G$43,"▲","-")),2)&lt;0,ABS(ROUND(VALUE(SUBSTITUTE(連結実質赤字比率に係る赤字・黒字の構成分析!G$43,"▲","-")),2)),NA())</f>
        <v xml:space="preserve">
#VALUE!</v>
      </c>
      <c r="E27" s="300" t="str">
        <f>IF(ROUND(VALUE(SUBSTITUTE(連結実質赤字比率に係る赤字・黒字の構成分析!G$43,"▲","-")),2)&gt;=0,ABS(ROUND(VALUE(SUBSTITUTE(連結実質赤字比率に係る赤字・黒字の構成分析!G$43,"▲","-")),2)),NA())</f>
        <v xml:space="preserve">
#VALUE!</v>
      </c>
      <c r="F27" s="300" t="str">
        <f>IF(ROUND(VALUE(SUBSTITUTE(連結実質赤字比率に係る赤字・黒字の構成分析!H$43,"▲","-")),2)&lt;0,ABS(ROUND(VALUE(SUBSTITUTE(連結実質赤字比率に係る赤字・黒字の構成分析!H$43,"▲","-")),2)),NA())</f>
        <v xml:space="preserve">
#VALUE!</v>
      </c>
      <c r="G27" s="300" t="str">
        <f>IF(ROUND(VALUE(SUBSTITUTE(連結実質赤字比率に係る赤字・黒字の構成分析!H$43,"▲","-")),2)&gt;=0,ABS(ROUND(VALUE(SUBSTITUTE(連結実質赤字比率に係る赤字・黒字の構成分析!H$43,"▲","-")),2)),NA())</f>
        <v xml:space="preserve">
#VALUE!</v>
      </c>
      <c r="H27" s="300" t="str">
        <f>IF(ROUND(VALUE(SUBSTITUTE(連結実質赤字比率に係る赤字・黒字の構成分析!I$43,"▲","-")),2)&lt;0,ABS(ROUND(VALUE(SUBSTITUTE(連結実質赤字比率に係る赤字・黒字の構成分析!I$43,"▲","-")),2)),NA())</f>
        <v xml:space="preserve">
#VALUE!</v>
      </c>
      <c r="I27" s="300" t="str">
        <f>IF(ROUND(VALUE(SUBSTITUTE(連結実質赤字比率に係る赤字・黒字の構成分析!I$43,"▲","-")),2)&gt;=0,ABS(ROUND(VALUE(SUBSTITUTE(連結実質赤字比率に係る赤字・黒字の構成分析!I$43,"▲","-")),2)),NA())</f>
        <v xml:space="preserve">
#VALUE!</v>
      </c>
      <c r="J27" s="300" t="str">
        <f>IF(ROUND(VALUE(SUBSTITUTE(連結実質赤字比率に係る赤字・黒字の構成分析!J$43,"▲","-")),2)&lt;0,ABS(ROUND(VALUE(SUBSTITUTE(連結実質赤字比率に係る赤字・黒字の構成分析!J$43,"▲","-")),2)),NA())</f>
        <v xml:space="preserve">
#VALUE!</v>
      </c>
      <c r="K27" s="300" t="str">
        <f>IF(ROUND(VALUE(SUBSTITUTE(連結実質赤字比率に係る赤字・黒字の構成分析!J$43,"▲","-")),2)&gt;=0,ABS(ROUND(VALUE(SUBSTITUTE(連結実質赤字比率に係る赤字・黒字の構成分析!J$43,"▲","-")),2)),NA())</f>
        <v xml:space="preserve">
#VALUE!</v>
      </c>
    </row>
    <row r="28" spans="1:11" x14ac:dyDescent="0.15">
      <c r="A28" s="300" t="str">
        <f>IF(連結実質赤字比率に係る赤字・黒字の構成分析!C$42="",NA(),連結実質赤字比率に係る赤字・黒字の構成分析!C$42)</f>
        <v xml:space="preserve">
その他会計（赤字）</v>
      </c>
      <c r="B28" s="300" t="str">
        <f>IF(ROUND(VALUE(SUBSTITUTE(連結実質赤字比率に係る赤字・黒字の構成分析!F$42,"▲","-")),2)&lt;0,ABS(ROUND(VALUE(SUBSTITUTE(連結実質赤字比率に係る赤字・黒字の構成分析!F$42,"▲","-")),2)),NA())</f>
        <v xml:space="preserve">
#VALUE!</v>
      </c>
      <c r="C28" s="300" t="str">
        <f>IF(ROUND(VALUE(SUBSTITUTE(連結実質赤字比率に係る赤字・黒字の構成分析!F$42,"▲","-")),2)&gt;=0,ABS(ROUND(VALUE(SUBSTITUTE(連結実質赤字比率に係る赤字・黒字の構成分析!F$42,"▲","-")),2)),NA())</f>
        <v xml:space="preserve">
#VALUE!</v>
      </c>
      <c r="D28" s="300" t="str">
        <f>IF(ROUND(VALUE(SUBSTITUTE(連結実質赤字比率に係る赤字・黒字の構成分析!G$42,"▲","-")),2)&lt;0,ABS(ROUND(VALUE(SUBSTITUTE(連結実質赤字比率に係る赤字・黒字の構成分析!G$42,"▲","-")),2)),NA())</f>
        <v xml:space="preserve">
#VALUE!</v>
      </c>
      <c r="E28" s="300" t="str">
        <f>IF(ROUND(VALUE(SUBSTITUTE(連結実質赤字比率に係る赤字・黒字の構成分析!G$42,"▲","-")),2)&gt;=0,ABS(ROUND(VALUE(SUBSTITUTE(連結実質赤字比率に係る赤字・黒字の構成分析!G$42,"▲","-")),2)),NA())</f>
        <v xml:space="preserve">
#VALUE!</v>
      </c>
      <c r="F28" s="300" t="str">
        <f>IF(ROUND(VALUE(SUBSTITUTE(連結実質赤字比率に係る赤字・黒字の構成分析!H$42,"▲","-")),2)&lt;0,ABS(ROUND(VALUE(SUBSTITUTE(連結実質赤字比率に係る赤字・黒字の構成分析!H$42,"▲","-")),2)),NA())</f>
        <v xml:space="preserve">
#VALUE!</v>
      </c>
      <c r="G28" s="300" t="str">
        <f>IF(ROUND(VALUE(SUBSTITUTE(連結実質赤字比率に係る赤字・黒字の構成分析!H$42,"▲","-")),2)&gt;=0,ABS(ROUND(VALUE(SUBSTITUTE(連結実質赤字比率に係る赤字・黒字の構成分析!H$42,"▲","-")),2)),NA())</f>
        <v xml:space="preserve">
#VALUE!</v>
      </c>
      <c r="H28" s="300" t="str">
        <f>IF(ROUND(VALUE(SUBSTITUTE(連結実質赤字比率に係る赤字・黒字の構成分析!I$42,"▲","-")),2)&lt;0,ABS(ROUND(VALUE(SUBSTITUTE(連結実質赤字比率に係る赤字・黒字の構成分析!I$42,"▲","-")),2)),NA())</f>
        <v xml:space="preserve">
#VALUE!</v>
      </c>
      <c r="I28" s="300" t="str">
        <f>IF(ROUND(VALUE(SUBSTITUTE(連結実質赤字比率に係る赤字・黒字の構成分析!I$42,"▲","-")),2)&gt;=0,ABS(ROUND(VALUE(SUBSTITUTE(連結実質赤字比率に係る赤字・黒字の構成分析!I$42,"▲","-")),2)),NA())</f>
        <v xml:space="preserve">
#VALUE!</v>
      </c>
      <c r="J28" s="300" t="str">
        <f>IF(ROUND(VALUE(SUBSTITUTE(連結実質赤字比率に係る赤字・黒字の構成分析!J$42,"▲","-")),2)&lt;0,ABS(ROUND(VALUE(SUBSTITUTE(連結実質赤字比率に係る赤字・黒字の構成分析!J$42,"▲","-")),2)),NA())</f>
        <v xml:space="preserve">
#VALUE!</v>
      </c>
      <c r="K28" s="300" t="str">
        <f>IF(ROUND(VALUE(SUBSTITUTE(連結実質赤字比率に係る赤字・黒字の構成分析!J$42,"▲","-")),2)&gt;=0,ABS(ROUND(VALUE(SUBSTITUTE(連結実質赤字比率に係る赤字・黒字の構成分析!J$42,"▲","-")),2)),NA())</f>
        <v xml:space="preserve">
#VALUE!</v>
      </c>
    </row>
    <row r="29" spans="1:11" x14ac:dyDescent="0.15">
      <c r="A29" s="300" t="str">
        <f>IF(連結実質赤字比率に係る赤字・黒字の構成分析!C$41="",NA(),連結実質赤字比率に係る赤字・黒字の構成分析!C$41)</f>
        <v xml:space="preserve">
#N/A</v>
      </c>
      <c r="B29" s="300" t="str">
        <f>IF(ROUND(VALUE(SUBSTITUTE(連結実質赤字比率に係る赤字・黒字の構成分析!F$41,"▲","-")),2)&lt;0,ABS(ROUND(VALUE(SUBSTITUTE(連結実質赤字比率に係る赤字・黒字の構成分析!F$41,"▲","-")),2)),NA())</f>
        <v xml:space="preserve">
#VALUE!</v>
      </c>
      <c r="C29" s="300" t="str">
        <f>IF(ROUND(VALUE(SUBSTITUTE(連結実質赤字比率に係る赤字・黒字の構成分析!F$41,"▲","-")),2)&gt;=0,ABS(ROUND(VALUE(SUBSTITUTE(連結実質赤字比率に係る赤字・黒字の構成分析!F$41,"▲","-")),2)),NA())</f>
        <v xml:space="preserve">
#VALUE!</v>
      </c>
      <c r="D29" s="300" t="str">
        <f>IF(ROUND(VALUE(SUBSTITUTE(連結実質赤字比率に係る赤字・黒字の構成分析!G$41,"▲","-")),2)&lt;0,ABS(ROUND(VALUE(SUBSTITUTE(連結実質赤字比率に係る赤字・黒字の構成分析!G$41,"▲","-")),2)),NA())</f>
        <v xml:space="preserve">
#VALUE!</v>
      </c>
      <c r="E29" s="300" t="str">
        <f>IF(ROUND(VALUE(SUBSTITUTE(連結実質赤字比率に係る赤字・黒字の構成分析!G$41,"▲","-")),2)&gt;=0,ABS(ROUND(VALUE(SUBSTITUTE(連結実質赤字比率に係る赤字・黒字の構成分析!G$41,"▲","-")),2)),NA())</f>
        <v xml:space="preserve">
#VALUE!</v>
      </c>
      <c r="F29" s="300" t="str">
        <f>IF(ROUND(VALUE(SUBSTITUTE(連結実質赤字比率に係る赤字・黒字の構成分析!H$41,"▲","-")),2)&lt;0,ABS(ROUND(VALUE(SUBSTITUTE(連結実質赤字比率に係る赤字・黒字の構成分析!H$41,"▲","-")),2)),NA())</f>
        <v xml:space="preserve">
#VALUE!</v>
      </c>
      <c r="G29" s="300" t="str">
        <f>IF(ROUND(VALUE(SUBSTITUTE(連結実質赤字比率に係る赤字・黒字の構成分析!H$41,"▲","-")),2)&gt;=0,ABS(ROUND(VALUE(SUBSTITUTE(連結実質赤字比率に係る赤字・黒字の構成分析!H$41,"▲","-")),2)),NA())</f>
        <v xml:space="preserve">
#VALUE!</v>
      </c>
      <c r="H29" s="300" t="str">
        <f>IF(ROUND(VALUE(SUBSTITUTE(連結実質赤字比率に係る赤字・黒字の構成分析!I$41,"▲","-")),2)&lt;0,ABS(ROUND(VALUE(SUBSTITUTE(連結実質赤字比率に係る赤字・黒字の構成分析!I$41,"▲","-")),2)),NA())</f>
        <v xml:space="preserve">
#VALUE!</v>
      </c>
      <c r="I29" s="300" t="str">
        <f>IF(ROUND(VALUE(SUBSTITUTE(連結実質赤字比率に係る赤字・黒字の構成分析!I$41,"▲","-")),2)&gt;=0,ABS(ROUND(VALUE(SUBSTITUTE(連結実質赤字比率に係る赤字・黒字の構成分析!I$41,"▲","-")),2)),NA())</f>
        <v xml:space="preserve">
#VALUE!</v>
      </c>
      <c r="J29" s="300" t="str">
        <f>IF(ROUND(VALUE(SUBSTITUTE(連結実質赤字比率に係る赤字・黒字の構成分析!J$41,"▲","-")),2)&lt;0,ABS(ROUND(VALUE(SUBSTITUTE(連結実質赤字比率に係る赤字・黒字の構成分析!J$41,"▲","-")),2)),NA())</f>
        <v xml:space="preserve">
#VALUE!</v>
      </c>
      <c r="K29" s="300" t="str">
        <f>IF(ROUND(VALUE(SUBSTITUTE(連結実質赤字比率に係る赤字・黒字の構成分析!J$41,"▲","-")),2)&gt;=0,ABS(ROUND(VALUE(SUBSTITUTE(連結実質赤字比率に係る赤字・黒字の構成分析!J$41,"▲","-")),2)),NA())</f>
        <v xml:space="preserve">
#VALUE!</v>
      </c>
    </row>
    <row r="30" spans="1:11" x14ac:dyDescent="0.15">
      <c r="A30" s="300" t="str">
        <f>IF(連結実質赤字比率に係る赤字・黒字の構成分析!C$40="",NA(),連結実質赤字比率に係る赤字・黒字の構成分析!C$40)</f>
        <v xml:space="preserve">
#N/A</v>
      </c>
      <c r="B30" s="300" t="str">
        <f>IF(ROUND(VALUE(SUBSTITUTE(連結実質赤字比率に係る赤字・黒字の構成分析!F$40,"▲","-")),2)&lt;0,ABS(ROUND(VALUE(SUBSTITUTE(連結実質赤字比率に係る赤字・黒字の構成分析!F$40,"▲","-")),2)),NA())</f>
        <v xml:space="preserve">
#VALUE!</v>
      </c>
      <c r="C30" s="300" t="str">
        <f>IF(ROUND(VALUE(SUBSTITUTE(連結実質赤字比率に係る赤字・黒字の構成分析!F$40,"▲","-")),2)&gt;=0,ABS(ROUND(VALUE(SUBSTITUTE(連結実質赤字比率に係る赤字・黒字の構成分析!F$40,"▲","-")),2)),NA())</f>
        <v xml:space="preserve">
#VALUE!</v>
      </c>
      <c r="D30" s="300" t="str">
        <f>IF(ROUND(VALUE(SUBSTITUTE(連結実質赤字比率に係る赤字・黒字の構成分析!G$40,"▲","-")),2)&lt;0,ABS(ROUND(VALUE(SUBSTITUTE(連結実質赤字比率に係る赤字・黒字の構成分析!G$40,"▲","-")),2)),NA())</f>
        <v xml:space="preserve">
#VALUE!</v>
      </c>
      <c r="E30" s="300" t="str">
        <f>IF(ROUND(VALUE(SUBSTITUTE(連結実質赤字比率に係る赤字・黒字の構成分析!G$40,"▲","-")),2)&gt;=0,ABS(ROUND(VALUE(SUBSTITUTE(連結実質赤字比率に係る赤字・黒字の構成分析!G$40,"▲","-")),2)),NA())</f>
        <v xml:space="preserve">
#VALUE!</v>
      </c>
      <c r="F30" s="300" t="str">
        <f>IF(ROUND(VALUE(SUBSTITUTE(連結実質赤字比率に係る赤字・黒字の構成分析!H$40,"▲","-")),2)&lt;0,ABS(ROUND(VALUE(SUBSTITUTE(連結実質赤字比率に係る赤字・黒字の構成分析!H$40,"▲","-")),2)),NA())</f>
        <v xml:space="preserve">
#VALUE!</v>
      </c>
      <c r="G30" s="300" t="str">
        <f>IF(ROUND(VALUE(SUBSTITUTE(連結実質赤字比率に係る赤字・黒字の構成分析!H$40,"▲","-")),2)&gt;=0,ABS(ROUND(VALUE(SUBSTITUTE(連結実質赤字比率に係る赤字・黒字の構成分析!H$40,"▲","-")),2)),NA())</f>
        <v xml:space="preserve">
#VALUE!</v>
      </c>
      <c r="H30" s="300" t="str">
        <f>IF(ROUND(VALUE(SUBSTITUTE(連結実質赤字比率に係る赤字・黒字の構成分析!I$40,"▲","-")),2)&lt;0,ABS(ROUND(VALUE(SUBSTITUTE(連結実質赤字比率に係る赤字・黒字の構成分析!I$40,"▲","-")),2)),NA())</f>
        <v xml:space="preserve">
#VALUE!</v>
      </c>
      <c r="I30" s="300" t="str">
        <f>IF(ROUND(VALUE(SUBSTITUTE(連結実質赤字比率に係る赤字・黒字の構成分析!I$40,"▲","-")),2)&gt;=0,ABS(ROUND(VALUE(SUBSTITUTE(連結実質赤字比率に係る赤字・黒字の構成分析!I$40,"▲","-")),2)),NA())</f>
        <v xml:space="preserve">
#VALUE!</v>
      </c>
      <c r="J30" s="300" t="str">
        <f>IF(ROUND(VALUE(SUBSTITUTE(連結実質赤字比率に係る赤字・黒字の構成分析!J$40,"▲","-")),2)&lt;0,ABS(ROUND(VALUE(SUBSTITUTE(連結実質赤字比率に係る赤字・黒字の構成分析!J$40,"▲","-")),2)),NA())</f>
        <v xml:space="preserve">
#VALUE!</v>
      </c>
      <c r="K30" s="300" t="str">
        <f>IF(ROUND(VALUE(SUBSTITUTE(連結実質赤字比率に係る赤字・黒字の構成分析!J$40,"▲","-")),2)&gt;=0,ABS(ROUND(VALUE(SUBSTITUTE(連結実質赤字比率に係る赤字・黒字の構成分析!J$40,"▲","-")),2)),NA())</f>
        <v xml:space="preserve">
#VALUE!</v>
      </c>
    </row>
    <row r="31" spans="1:11" x14ac:dyDescent="0.15">
      <c r="A31" s="300" t="str">
        <f>IF(連結実質赤字比率に係る赤字・黒字の構成分析!C$39="",NA(),連結実質赤字比率に係る赤字・黒字の構成分析!C$39)</f>
        <v xml:space="preserve">
神栖市後期高齢者医療特別会計</v>
      </c>
      <c r="B31" s="300" t="str">
        <f>IF(ROUND(VALUE(SUBSTITUTE(連結実質赤字比率に係る赤字・黒字の構成分析!F$39,"▲","-")),2)&lt;0,ABS(ROUND(VALUE(SUBSTITUTE(連結実質赤字比率に係る赤字・黒字の構成分析!F$39,"▲","-")),2)),NA())</f>
        <v xml:space="preserve">
#N/A</v>
      </c>
      <c r="C31" s="300">
        <f>IF(ROUND(VALUE(SUBSTITUTE(連結実質赤字比率に係る赤字・黒字の構成分析!F$39,"▲","-")),2)&gt;=0,ABS(ROUND(VALUE(SUBSTITUTE(連結実質赤字比率に係る赤字・黒字の構成分析!F$39,"▲","-")),2)),NA())</f>
        <v>0.04</v>
      </c>
      <c r="D31" s="300" t="str">
        <f>IF(ROUND(VALUE(SUBSTITUTE(連結実質赤字比率に係る赤字・黒字の構成分析!G$39,"▲","-")),2)&lt;0,ABS(ROUND(VALUE(SUBSTITUTE(連結実質赤字比率に係る赤字・黒字の構成分析!G$39,"▲","-")),2)),NA())</f>
        <v xml:space="preserve">
#N/A</v>
      </c>
      <c r="E31" s="300">
        <f>IF(ROUND(VALUE(SUBSTITUTE(連結実質赤字比率に係る赤字・黒字の構成分析!G$39,"▲","-")),2)&gt;=0,ABS(ROUND(VALUE(SUBSTITUTE(連結実質赤字比率に係る赤字・黒字の構成分析!G$39,"▲","-")),2)),NA())</f>
        <v>0.06</v>
      </c>
      <c r="F31" s="300" t="str">
        <f>IF(ROUND(VALUE(SUBSTITUTE(連結実質赤字比率に係る赤字・黒字の構成分析!H$39,"▲","-")),2)&lt;0,ABS(ROUND(VALUE(SUBSTITUTE(連結実質赤字比率に係る赤字・黒字の構成分析!H$39,"▲","-")),2)),NA())</f>
        <v xml:space="preserve">
#N/A</v>
      </c>
      <c r="G31" s="300">
        <f>IF(ROUND(VALUE(SUBSTITUTE(連結実質赤字比率に係る赤字・黒字の構成分析!H$39,"▲","-")),2)&gt;=0,ABS(ROUND(VALUE(SUBSTITUTE(連結実質赤字比率に係る赤字・黒字の構成分析!H$39,"▲","-")),2)),NA())</f>
        <v>0.03</v>
      </c>
      <c r="H31" s="300" t="str">
        <f>IF(ROUND(VALUE(SUBSTITUTE(連結実質赤字比率に係る赤字・黒字の構成分析!I$39,"▲","-")),2)&lt;0,ABS(ROUND(VALUE(SUBSTITUTE(連結実質赤字比率に係る赤字・黒字の構成分析!I$39,"▲","-")),2)),NA())</f>
        <v xml:space="preserve">
#N/A</v>
      </c>
      <c r="I31" s="300">
        <f>IF(ROUND(VALUE(SUBSTITUTE(連結実質赤字比率に係る赤字・黒字の構成分析!I$39,"▲","-")),2)&gt;=0,ABS(ROUND(VALUE(SUBSTITUTE(連結実質赤字比率に係る赤字・黒字の構成分析!I$39,"▲","-")),2)),NA())</f>
        <v>0.02</v>
      </c>
      <c r="J31" s="300" t="str">
        <f>IF(ROUND(VALUE(SUBSTITUTE(連結実質赤字比率に係る赤字・黒字の構成分析!J$39,"▲","-")),2)&lt;0,ABS(ROUND(VALUE(SUBSTITUTE(連結実質赤字比率に係る赤字・黒字の構成分析!J$39,"▲","-")),2)),NA())</f>
        <v xml:space="preserve">
#N/A</v>
      </c>
      <c r="K31" s="300">
        <f>IF(ROUND(VALUE(SUBSTITUTE(連結実質赤字比率に係る赤字・黒字の構成分析!J$39,"▲","-")),2)&gt;=0,ABS(ROUND(VALUE(SUBSTITUTE(連結実質赤字比率に係る赤字・黒字の構成分析!J$39,"▲","-")),2)),NA())</f>
        <v>0.01</v>
      </c>
    </row>
    <row r="32" spans="1:11" x14ac:dyDescent="0.15">
      <c r="A32" s="300" t="str">
        <f>IF(連結実質赤字比率に係る赤字・黒字の構成分析!C$38="",NA(),連結実質赤字比率に係る赤字・黒字の構成分析!C$38)</f>
        <v xml:space="preserve">
神栖市介護保険特別会計</v>
      </c>
      <c r="B32" s="300" t="str">
        <f>IF(ROUND(VALUE(SUBSTITUTE(連結実質赤字比率に係る赤字・黒字の構成分析!F$38,"▲","-")),2)&lt;0,ABS(ROUND(VALUE(SUBSTITUTE(連結実質赤字比率に係る赤字・黒字の構成分析!F$38,"▲","-")),2)),NA())</f>
        <v xml:space="preserve">
#N/A</v>
      </c>
      <c r="C32" s="300">
        <f>IF(ROUND(VALUE(SUBSTITUTE(連結実質赤字比率に係る赤字・黒字の構成分析!F$38,"▲","-")),2)&gt;=0,ABS(ROUND(VALUE(SUBSTITUTE(連結実質赤字比率に係る赤字・黒字の構成分析!F$38,"▲","-")),2)),NA())</f>
        <v>0.63</v>
      </c>
      <c r="D32" s="300" t="str">
        <f>IF(ROUND(VALUE(SUBSTITUTE(連結実質赤字比率に係る赤字・黒字の構成分析!G$38,"▲","-")),2)&lt;0,ABS(ROUND(VALUE(SUBSTITUTE(連結実質赤字比率に係る赤字・黒字の構成分析!G$38,"▲","-")),2)),NA())</f>
        <v xml:space="preserve">
#N/A</v>
      </c>
      <c r="E32" s="300">
        <f>IF(ROUND(VALUE(SUBSTITUTE(連結実質赤字比率に係る赤字・黒字の構成分析!G$38,"▲","-")),2)&gt;=0,ABS(ROUND(VALUE(SUBSTITUTE(連結実質赤字比率に係る赤字・黒字の構成分析!G$38,"▲","-")),2)),NA())</f>
        <v>0.55000000000000004</v>
      </c>
      <c r="F32" s="300" t="str">
        <f>IF(ROUND(VALUE(SUBSTITUTE(連結実質赤字比率に係る赤字・黒字の構成分析!H$38,"▲","-")),2)&lt;0,ABS(ROUND(VALUE(SUBSTITUTE(連結実質赤字比率に係る赤字・黒字の構成分析!H$38,"▲","-")),2)),NA())</f>
        <v xml:space="preserve">
#N/A</v>
      </c>
      <c r="G32" s="300">
        <f>IF(ROUND(VALUE(SUBSTITUTE(連結実質赤字比率に係る赤字・黒字の構成分析!H$38,"▲","-")),2)&gt;=0,ABS(ROUND(VALUE(SUBSTITUTE(連結実質赤字比率に係る赤字・黒字の構成分析!H$38,"▲","-")),2)),NA())</f>
        <v>0.61</v>
      </c>
      <c r="H32" s="300" t="str">
        <f>IF(ROUND(VALUE(SUBSTITUTE(連結実質赤字比率に係る赤字・黒字の構成分析!I$38,"▲","-")),2)&lt;0,ABS(ROUND(VALUE(SUBSTITUTE(連結実質赤字比率に係る赤字・黒字の構成分析!I$38,"▲","-")),2)),NA())</f>
        <v xml:space="preserve">
#N/A</v>
      </c>
      <c r="I32" s="300">
        <f>IF(ROUND(VALUE(SUBSTITUTE(連結実質赤字比率に係る赤字・黒字の構成分析!I$38,"▲","-")),2)&gt;=0,ABS(ROUND(VALUE(SUBSTITUTE(連結実質赤字比率に係る赤字・黒字の構成分析!I$38,"▲","-")),2)),NA())</f>
        <v>0.86</v>
      </c>
      <c r="J32" s="300" t="str">
        <f>IF(ROUND(VALUE(SUBSTITUTE(連結実質赤字比率に係る赤字・黒字の構成分析!J$38,"▲","-")),2)&lt;0,ABS(ROUND(VALUE(SUBSTITUTE(連結実質赤字比率に係る赤字・黒字の構成分析!J$38,"▲","-")),2)),NA())</f>
        <v xml:space="preserve">
#N/A</v>
      </c>
      <c r="K32" s="300">
        <f>IF(ROUND(VALUE(SUBSTITUTE(連結実質赤字比率に係る赤字・黒字の構成分析!J$38,"▲","-")),2)&gt;=0,ABS(ROUND(VALUE(SUBSTITUTE(連結実質赤字比率に係る赤字・黒字の構成分析!J$38,"▲","-")),2)),NA())</f>
        <v>0.77</v>
      </c>
    </row>
    <row r="33" spans="1:16" x14ac:dyDescent="0.15">
      <c r="A33" s="300" t="str">
        <f>IF(連結実質赤字比率に係る赤字・黒字の構成分析!C$37="",NA(),連結実質赤字比率に係る赤字・黒字の構成分析!C$37)</f>
        <v xml:space="preserve">
神栖市公共下水道事業特別会計</v>
      </c>
      <c r="B33" s="300" t="str">
        <f>IF(ROUND(VALUE(SUBSTITUTE(連結実質赤字比率に係る赤字・黒字の構成分析!F$37,"▲","-")),2)&lt;0,ABS(ROUND(VALUE(SUBSTITUTE(連結実質赤字比率に係る赤字・黒字の構成分析!F$37,"▲","-")),2)),NA())</f>
        <v xml:space="preserve">
#N/A</v>
      </c>
      <c r="C33" s="300">
        <f>IF(ROUND(VALUE(SUBSTITUTE(連結実質赤字比率に係る赤字・黒字の構成分析!F$37,"▲","-")),2)&gt;=0,ABS(ROUND(VALUE(SUBSTITUTE(連結実質赤字比率に係る赤字・黒字の構成分析!F$37,"▲","-")),2)),NA())</f>
        <v>0.56999999999999995</v>
      </c>
      <c r="D33" s="300" t="str">
        <f>IF(ROUND(VALUE(SUBSTITUTE(連結実質赤字比率に係る赤字・黒字の構成分析!G$37,"▲","-")),2)&lt;0,ABS(ROUND(VALUE(SUBSTITUTE(連結実質赤字比率に係る赤字・黒字の構成分析!G$37,"▲","-")),2)),NA())</f>
        <v xml:space="preserve">
#N/A</v>
      </c>
      <c r="E33" s="300">
        <f>IF(ROUND(VALUE(SUBSTITUTE(連結実質赤字比率に係る赤字・黒字の構成分析!G$37,"▲","-")),2)&gt;=0,ABS(ROUND(VALUE(SUBSTITUTE(連結実質赤字比率に係る赤字・黒字の構成分析!G$37,"▲","-")),2)),NA())</f>
        <v>0.71</v>
      </c>
      <c r="F33" s="300" t="str">
        <f>IF(ROUND(VALUE(SUBSTITUTE(連結実質赤字比率に係る赤字・黒字の構成分析!H$37,"▲","-")),2)&lt;0,ABS(ROUND(VALUE(SUBSTITUTE(連結実質赤字比率に係る赤字・黒字の構成分析!H$37,"▲","-")),2)),NA())</f>
        <v xml:space="preserve">
#N/A</v>
      </c>
      <c r="G33" s="300">
        <f>IF(ROUND(VALUE(SUBSTITUTE(連結実質赤字比率に係る赤字・黒字の構成分析!H$37,"▲","-")),2)&gt;=0,ABS(ROUND(VALUE(SUBSTITUTE(連結実質赤字比率に係る赤字・黒字の構成分析!H$37,"▲","-")),2)),NA())</f>
        <v>0.36</v>
      </c>
      <c r="H33" s="300" t="str">
        <f>IF(ROUND(VALUE(SUBSTITUTE(連結実質赤字比率に係る赤字・黒字の構成分析!I$37,"▲","-")),2)&lt;0,ABS(ROUND(VALUE(SUBSTITUTE(連結実質赤字比率に係る赤字・黒字の構成分析!I$37,"▲","-")),2)),NA())</f>
        <v xml:space="preserve">
#N/A</v>
      </c>
      <c r="I33" s="300">
        <f>IF(ROUND(VALUE(SUBSTITUTE(連結実質赤字比率に係る赤字・黒字の構成分析!I$37,"▲","-")),2)&gt;=0,ABS(ROUND(VALUE(SUBSTITUTE(連結実質赤字比率に係る赤字・黒字の構成分析!I$37,"▲","-")),2)),NA())</f>
        <v>0.63</v>
      </c>
      <c r="J33" s="300" t="str">
        <f>IF(ROUND(VALUE(SUBSTITUTE(連結実質赤字比率に係る赤字・黒字の構成分析!J$37,"▲","-")),2)&lt;0,ABS(ROUND(VALUE(SUBSTITUTE(連結実質赤字比率に係る赤字・黒字の構成分析!J$37,"▲","-")),2)),NA())</f>
        <v xml:space="preserve">
#N/A</v>
      </c>
      <c r="K33" s="300">
        <f>IF(ROUND(VALUE(SUBSTITUTE(連結実質赤字比率に係る赤字・黒字の構成分析!J$37,"▲","-")),2)&gt;=0,ABS(ROUND(VALUE(SUBSTITUTE(連結実質赤字比率に係る赤字・黒字の構成分析!J$37,"▲","-")),2)),NA())</f>
        <v>0.88</v>
      </c>
    </row>
    <row r="34" spans="1:16" x14ac:dyDescent="0.15">
      <c r="A34" s="300" t="str">
        <f>IF(連結実質赤字比率に係る赤字・黒字の構成分析!C$36="",NA(),連結実質赤字比率に係る赤字・黒字の構成分析!C$36)</f>
        <v xml:space="preserve">
神栖市国民健康保険特別会計</v>
      </c>
      <c r="B34" s="300" t="str">
        <f>IF(ROUND(VALUE(SUBSTITUTE(連結実質赤字比率に係る赤字・黒字の構成分析!F$36,"▲","-")),2)&lt;0,ABS(ROUND(VALUE(SUBSTITUTE(連結実質赤字比率に係る赤字・黒字の構成分析!F$36,"▲","-")),2)),NA())</f>
        <v xml:space="preserve">
#N/A</v>
      </c>
      <c r="C34" s="300">
        <f>IF(ROUND(VALUE(SUBSTITUTE(連結実質赤字比率に係る赤字・黒字の構成分析!F$36,"▲","-")),2)&gt;=0,ABS(ROUND(VALUE(SUBSTITUTE(連結実質赤字比率に係る赤字・黒字の構成分析!F$36,"▲","-")),2)),NA())</f>
        <v>0.5</v>
      </c>
      <c r="D34" s="300" t="str">
        <f>IF(ROUND(VALUE(SUBSTITUTE(連結実質赤字比率に係る赤字・黒字の構成分析!G$36,"▲","-")),2)&lt;0,ABS(ROUND(VALUE(SUBSTITUTE(連結実質赤字比率に係る赤字・黒字の構成分析!G$36,"▲","-")),2)),NA())</f>
        <v xml:space="preserve">
#N/A</v>
      </c>
      <c r="E34" s="300">
        <f>IF(ROUND(VALUE(SUBSTITUTE(連結実質赤字比率に係る赤字・黒字の構成分析!G$36,"▲","-")),2)&gt;=0,ABS(ROUND(VALUE(SUBSTITUTE(連結実質赤字比率に係る赤字・黒字の構成分析!G$36,"▲","-")),2)),NA())</f>
        <v>2.17</v>
      </c>
      <c r="F34" s="300" t="str">
        <f>IF(ROUND(VALUE(SUBSTITUTE(連結実質赤字比率に係る赤字・黒字の構成分析!H$36,"▲","-")),2)&lt;0,ABS(ROUND(VALUE(SUBSTITUTE(連結実質赤字比率に係る赤字・黒字の構成分析!H$36,"▲","-")),2)),NA())</f>
        <v xml:space="preserve">
#N/A</v>
      </c>
      <c r="G34" s="300">
        <f>IF(ROUND(VALUE(SUBSTITUTE(連結実質赤字比率に係る赤字・黒字の構成分析!H$36,"▲","-")),2)&gt;=0,ABS(ROUND(VALUE(SUBSTITUTE(連結実質赤字比率に係る赤字・黒字の構成分析!H$36,"▲","-")),2)),NA())</f>
        <v>1.1499999999999999</v>
      </c>
      <c r="H34" s="300" t="str">
        <f>IF(ROUND(VALUE(SUBSTITUTE(連結実質赤字比率に係る赤字・黒字の構成分析!I$36,"▲","-")),2)&lt;0,ABS(ROUND(VALUE(SUBSTITUTE(連結実質赤字比率に係る赤字・黒字の構成分析!I$36,"▲","-")),2)),NA())</f>
        <v xml:space="preserve">
#N/A</v>
      </c>
      <c r="I34" s="300">
        <f>IF(ROUND(VALUE(SUBSTITUTE(連結実質赤字比率に係る赤字・黒字の構成分析!I$36,"▲","-")),2)&gt;=0,ABS(ROUND(VALUE(SUBSTITUTE(連結実質赤字比率に係る赤字・黒字の構成分析!I$36,"▲","-")),2)),NA())</f>
        <v>0.44</v>
      </c>
      <c r="J34" s="300" t="str">
        <f>IF(ROUND(VALUE(SUBSTITUTE(連結実質赤字比率に係る赤字・黒字の構成分析!J$36,"▲","-")),2)&lt;0,ABS(ROUND(VALUE(SUBSTITUTE(連結実質赤字比率に係る赤字・黒字の構成分析!J$36,"▲","-")),2)),NA())</f>
        <v xml:space="preserve">
#N/A</v>
      </c>
      <c r="K34" s="300">
        <f>IF(ROUND(VALUE(SUBSTITUTE(連結実質赤字比率に係る赤字・黒字の構成分析!J$36,"▲","-")),2)&gt;=0,ABS(ROUND(VALUE(SUBSTITUTE(連結実質赤字比率に係る赤字・黒字の構成分析!J$36,"▲","-")),2)),NA())</f>
        <v>0.89</v>
      </c>
    </row>
    <row r="35" spans="1:16" x14ac:dyDescent="0.15">
      <c r="A35" s="300" t="str">
        <f>IF(連結実質赤字比率に係る赤字・黒字の構成分析!C$35="",NA(),連結実質赤字比率に係る赤字・黒字の構成分析!C$35)</f>
        <v xml:space="preserve">
神栖市水道事業会計</v>
      </c>
      <c r="B35" s="300" t="str">
        <f>IF(ROUND(VALUE(SUBSTITUTE(連結実質赤字比率に係る赤字・黒字の構成分析!F$35,"▲","-")),2)&lt;0,ABS(ROUND(VALUE(SUBSTITUTE(連結実質赤字比率に係る赤字・黒字の構成分析!F$35,"▲","-")),2)),NA())</f>
        <v xml:space="preserve">
#N/A</v>
      </c>
      <c r="C35" s="300">
        <f>IF(ROUND(VALUE(SUBSTITUTE(連結実質赤字比率に係る赤字・黒字の構成分析!F$35,"▲","-")),2)&gt;=0,ABS(ROUND(VALUE(SUBSTITUTE(連結実質赤字比率に係る赤字・黒字の構成分析!F$35,"▲","-")),2)),NA())</f>
        <v>6</v>
      </c>
      <c r="D35" s="300" t="str">
        <f>IF(ROUND(VALUE(SUBSTITUTE(連結実質赤字比率に係る赤字・黒字の構成分析!G$35,"▲","-")),2)&lt;0,ABS(ROUND(VALUE(SUBSTITUTE(連結実質赤字比率に係る赤字・黒字の構成分析!G$35,"▲","-")),2)),NA())</f>
        <v xml:space="preserve">
#N/A</v>
      </c>
      <c r="E35" s="300">
        <f>IF(ROUND(VALUE(SUBSTITUTE(連結実質赤字比率に係る赤字・黒字の構成分析!G$35,"▲","-")),2)&gt;=0,ABS(ROUND(VALUE(SUBSTITUTE(連結実質赤字比率に係る赤字・黒字の構成分析!G$35,"▲","-")),2)),NA())</f>
        <v>7.07</v>
      </c>
      <c r="F35" s="300" t="str">
        <f>IF(ROUND(VALUE(SUBSTITUTE(連結実質赤字比率に係る赤字・黒字の構成分析!H$35,"▲","-")),2)&lt;0,ABS(ROUND(VALUE(SUBSTITUTE(連結実質赤字比率に係る赤字・黒字の構成分析!H$35,"▲","-")),2)),NA())</f>
        <v xml:space="preserve">
#N/A</v>
      </c>
      <c r="G35" s="300">
        <f>IF(ROUND(VALUE(SUBSTITUTE(連結実質赤字比率に係る赤字・黒字の構成分析!H$35,"▲","-")),2)&gt;=0,ABS(ROUND(VALUE(SUBSTITUTE(連結実質赤字比率に係る赤字・黒字の構成分析!H$35,"▲","-")),2)),NA())</f>
        <v>7.33</v>
      </c>
      <c r="H35" s="300" t="str">
        <f>IF(ROUND(VALUE(SUBSTITUTE(連結実質赤字比率に係る赤字・黒字の構成分析!I$35,"▲","-")),2)&lt;0,ABS(ROUND(VALUE(SUBSTITUTE(連結実質赤字比率に係る赤字・黒字の構成分析!I$35,"▲","-")),2)),NA())</f>
        <v xml:space="preserve">
#N/A</v>
      </c>
      <c r="I35" s="300">
        <f>IF(ROUND(VALUE(SUBSTITUTE(連結実質赤字比率に係る赤字・黒字の構成分析!I$35,"▲","-")),2)&gt;=0,ABS(ROUND(VALUE(SUBSTITUTE(連結実質赤字比率に係る赤字・黒字の構成分析!I$35,"▲","-")),2)),NA())</f>
        <v>8.9499999999999993</v>
      </c>
      <c r="J35" s="300" t="str">
        <f>IF(ROUND(VALUE(SUBSTITUTE(連結実質赤字比率に係る赤字・黒字の構成分析!J$35,"▲","-")),2)&lt;0,ABS(ROUND(VALUE(SUBSTITUTE(連結実質赤字比率に係る赤字・黒字の構成分析!J$35,"▲","-")),2)),NA())</f>
        <v xml:space="preserve">
#N/A</v>
      </c>
      <c r="K35" s="300">
        <f>IF(ROUND(VALUE(SUBSTITUTE(連結実質赤字比率に係る赤字・黒字の構成分析!J$35,"▲","-")),2)&gt;=0,ABS(ROUND(VALUE(SUBSTITUTE(連結実質赤字比率に係る赤字・黒字の構成分析!J$35,"▲","-")),2)),NA())</f>
        <v>9.8800000000000008</v>
      </c>
    </row>
    <row r="36" spans="1:16" x14ac:dyDescent="0.15">
      <c r="A36" s="300" t="str">
        <f>IF(連結実質赤字比率に係る赤字・黒字の構成分析!C$34="",NA(),連結実質赤字比率に係る赤字・黒字の構成分析!C$34)</f>
        <v xml:space="preserve">
一般会計</v>
      </c>
      <c r="B36" s="300" t="str">
        <f>IF(ROUND(VALUE(SUBSTITUTE(連結実質赤字比率に係る赤字・黒字の構成分析!F$34,"▲","-")),2)&lt;0,ABS(ROUND(VALUE(SUBSTITUTE(連結実質赤字比率に係る赤字・黒字の構成分析!F$34,"▲","-")),2)),NA())</f>
        <v xml:space="preserve">
#N/A</v>
      </c>
      <c r="C36" s="300">
        <f>IF(ROUND(VALUE(SUBSTITUTE(連結実質赤字比率に係る赤字・黒字の構成分析!F$34,"▲","-")),2)&gt;=0,ABS(ROUND(VALUE(SUBSTITUTE(連結実質赤字比率に係る赤字・黒字の構成分析!F$34,"▲","-")),2)),NA())</f>
        <v>8.86</v>
      </c>
      <c r="D36" s="300" t="str">
        <f>IF(ROUND(VALUE(SUBSTITUTE(連結実質赤字比率に係る赤字・黒字の構成分析!G$34,"▲","-")),2)&lt;0,ABS(ROUND(VALUE(SUBSTITUTE(連結実質赤字比率に係る赤字・黒字の構成分析!G$34,"▲","-")),2)),NA())</f>
        <v xml:space="preserve">
#N/A</v>
      </c>
      <c r="E36" s="300">
        <f>IF(ROUND(VALUE(SUBSTITUTE(連結実質赤字比率に係る赤字・黒字の構成分析!G$34,"▲","-")),2)&gt;=0,ABS(ROUND(VALUE(SUBSTITUTE(連結実質赤字比率に係る赤字・黒字の構成分析!G$34,"▲","-")),2)),NA())</f>
        <v>11.01</v>
      </c>
      <c r="F36" s="300" t="str">
        <f>IF(ROUND(VALUE(SUBSTITUTE(連結実質赤字比率に係る赤字・黒字の構成分析!H$34,"▲","-")),2)&lt;0,ABS(ROUND(VALUE(SUBSTITUTE(連結実質赤字比率に係る赤字・黒字の構成分析!H$34,"▲","-")),2)),NA())</f>
        <v xml:space="preserve">
#N/A</v>
      </c>
      <c r="G36" s="300">
        <f>IF(ROUND(VALUE(SUBSTITUTE(連結実質赤字比率に係る赤字・黒字の構成分析!H$34,"▲","-")),2)&gt;=0,ABS(ROUND(VALUE(SUBSTITUTE(連結実質赤字比率に係る赤字・黒字の構成分析!H$34,"▲","-")),2)),NA())</f>
        <v>9.9700000000000006</v>
      </c>
      <c r="H36" s="300" t="str">
        <f>IF(ROUND(VALUE(SUBSTITUTE(連結実質赤字比率に係る赤字・黒字の構成分析!I$34,"▲","-")),2)&lt;0,ABS(ROUND(VALUE(SUBSTITUTE(連結実質赤字比率に係る赤字・黒字の構成分析!I$34,"▲","-")),2)),NA())</f>
        <v xml:space="preserve">
#N/A</v>
      </c>
      <c r="I36" s="300">
        <f>IF(ROUND(VALUE(SUBSTITUTE(連結実質赤字比率に係る赤字・黒字の構成分析!I$34,"▲","-")),2)&gt;=0,ABS(ROUND(VALUE(SUBSTITUTE(連結実質赤字比率に係る赤字・黒字の構成分析!I$34,"▲","-")),2)),NA())</f>
        <v>11.03</v>
      </c>
      <c r="J36" s="300" t="str">
        <f>IF(ROUND(VALUE(SUBSTITUTE(連結実質赤字比率に係る赤字・黒字の構成分析!J$34,"▲","-")),2)&lt;0,ABS(ROUND(VALUE(SUBSTITUTE(連結実質赤字比率に係る赤字・黒字の構成分析!J$34,"▲","-")),2)),NA())</f>
        <v xml:space="preserve">
#N/A</v>
      </c>
      <c r="K36" s="300">
        <f>IF(ROUND(VALUE(SUBSTITUTE(連結実質赤字比率に係る赤字・黒字の構成分析!J$34,"▲","-")),2)&gt;=0,ABS(ROUND(VALUE(SUBSTITUTE(連結実質赤字比率に係る赤字・黒字の構成分析!J$34,"▲","-")),2)),NA())</f>
        <v>10.92</v>
      </c>
    </row>
    <row r="39" spans="1:16" x14ac:dyDescent="0.15">
      <c r="A39" s="298" t="s">
        <v>13</v>
      </c>
    </row>
    <row r="40" spans="1:16" x14ac:dyDescent="0.15">
      <c r="A40" s="301"/>
      <c r="B40" s="301" t="str">
        <f>'実質公債費比率（分子）の構造'!K$44</f>
        <v xml:space="preserve">
H27</v>
      </c>
      <c r="C40" s="301"/>
      <c r="D40" s="301"/>
      <c r="E40" s="301" t="str">
        <f>'実質公債費比率（分子）の構造'!L$44</f>
        <v xml:space="preserve">
H28</v>
      </c>
      <c r="F40" s="301"/>
      <c r="G40" s="301"/>
      <c r="H40" s="301" t="str">
        <f>'実質公債費比率（分子）の構造'!M$44</f>
        <v xml:space="preserve">
H29</v>
      </c>
      <c r="I40" s="301"/>
      <c r="J40" s="301"/>
      <c r="K40" s="301" t="str">
        <f>'実質公債費比率（分子）の構造'!N$44</f>
        <v xml:space="preserve">
H30</v>
      </c>
      <c r="L40" s="301"/>
      <c r="M40" s="301"/>
      <c r="N40" s="301" t="str">
        <f>'実質公債費比率（分子）の構造'!O$44</f>
        <v xml:space="preserve">
R01</v>
      </c>
      <c r="O40" s="301"/>
      <c r="P40" s="301"/>
    </row>
    <row r="41" spans="1:16" x14ac:dyDescent="0.15">
      <c r="A41" s="301"/>
      <c r="B41" s="301" t="s">
        <v>118</v>
      </c>
      <c r="C41" s="301"/>
      <c r="D41" s="301" t="s">
        <v>120</v>
      </c>
      <c r="E41" s="301" t="s">
        <v>118</v>
      </c>
      <c r="F41" s="301"/>
      <c r="G41" s="301" t="s">
        <v>120</v>
      </c>
      <c r="H41" s="301" t="s">
        <v>118</v>
      </c>
      <c r="I41" s="301"/>
      <c r="J41" s="301" t="s">
        <v>120</v>
      </c>
      <c r="K41" s="301" t="s">
        <v>118</v>
      </c>
      <c r="L41" s="301"/>
      <c r="M41" s="301" t="s">
        <v>120</v>
      </c>
      <c r="N41" s="301" t="s">
        <v>118</v>
      </c>
      <c r="O41" s="301"/>
      <c r="P41" s="301" t="s">
        <v>120</v>
      </c>
    </row>
    <row r="42" spans="1:16" x14ac:dyDescent="0.15">
      <c r="A42" s="301" t="s">
        <v>122</v>
      </c>
      <c r="B42" s="301"/>
      <c r="C42" s="301"/>
      <c r="D42" s="301">
        <f>'実質公債費比率（分子）の構造'!K$52</f>
        <v>2025</v>
      </c>
      <c r="E42" s="301"/>
      <c r="F42" s="301"/>
      <c r="G42" s="301">
        <f>'実質公債費比率（分子）の構造'!L$52</f>
        <v>2385</v>
      </c>
      <c r="H42" s="301"/>
      <c r="I42" s="301"/>
      <c r="J42" s="301">
        <f>'実質公債費比率（分子）の構造'!M$52</f>
        <v>2432</v>
      </c>
      <c r="K42" s="301"/>
      <c r="L42" s="301"/>
      <c r="M42" s="301">
        <f>'実質公債費比率（分子）の構造'!N$52</f>
        <v>2076</v>
      </c>
      <c r="N42" s="301"/>
      <c r="O42" s="301"/>
      <c r="P42" s="301">
        <f>'実質公債費比率（分子）の構造'!O$52</f>
        <v>1906</v>
      </c>
    </row>
    <row r="43" spans="1:16" x14ac:dyDescent="0.15">
      <c r="A43" s="301" t="s">
        <v>55</v>
      </c>
      <c r="B43" s="301" t="str">
        <f>'実質公債費比率（分子）の構造'!K$51</f>
        <v xml:space="preserve">
-</v>
      </c>
      <c r="C43" s="301"/>
      <c r="D43" s="301"/>
      <c r="E43" s="301" t="str">
        <f>'実質公債費比率（分子）の構造'!L$51</f>
        <v xml:space="preserve">
-</v>
      </c>
      <c r="F43" s="301"/>
      <c r="G43" s="301"/>
      <c r="H43" s="301" t="str">
        <f>'実質公債費比率（分子）の構造'!M$51</f>
        <v xml:space="preserve">
-</v>
      </c>
      <c r="I43" s="301"/>
      <c r="J43" s="301"/>
      <c r="K43" s="301" t="str">
        <f>'実質公債費比率（分子）の構造'!N$51</f>
        <v xml:space="preserve">
-</v>
      </c>
      <c r="L43" s="301"/>
      <c r="M43" s="301"/>
      <c r="N43" s="301" t="str">
        <f>'実質公債費比率（分子）の構造'!O$51</f>
        <v xml:space="preserve">
-</v>
      </c>
      <c r="O43" s="301"/>
      <c r="P43" s="301"/>
    </row>
    <row r="44" spans="1:16" x14ac:dyDescent="0.15">
      <c r="A44" s="301" t="s">
        <v>48</v>
      </c>
      <c r="B44" s="301">
        <f>'実質公債費比率（分子）の構造'!K$50</f>
        <v>103</v>
      </c>
      <c r="C44" s="301"/>
      <c r="D44" s="301"/>
      <c r="E44" s="301">
        <f>'実質公債費比率（分子）の構造'!L$50</f>
        <v>193</v>
      </c>
      <c r="F44" s="301"/>
      <c r="G44" s="301"/>
      <c r="H44" s="301">
        <f>'実質公債費比率（分子）の構造'!M$50</f>
        <v>57</v>
      </c>
      <c r="I44" s="301"/>
      <c r="J44" s="301"/>
      <c r="K44" s="301">
        <f>'実質公債費比率（分子）の構造'!N$50</f>
        <v>1887</v>
      </c>
      <c r="L44" s="301"/>
      <c r="M44" s="301"/>
      <c r="N44" s="301">
        <f>'実質公債費比率（分子）の構造'!O$50</f>
        <v>548</v>
      </c>
      <c r="O44" s="301"/>
      <c r="P44" s="301"/>
    </row>
    <row r="45" spans="1:16" x14ac:dyDescent="0.15">
      <c r="A45" s="301" t="s">
        <v>0</v>
      </c>
      <c r="B45" s="301">
        <f>'実質公債費比率（分子）の構造'!K$49</f>
        <v>253</v>
      </c>
      <c r="C45" s="301"/>
      <c r="D45" s="301"/>
      <c r="E45" s="301">
        <f>'実質公債費比率（分子）の構造'!L$49</f>
        <v>173</v>
      </c>
      <c r="F45" s="301"/>
      <c r="G45" s="301"/>
      <c r="H45" s="301">
        <f>'実質公債費比率（分子）の構造'!M$49</f>
        <v>85</v>
      </c>
      <c r="I45" s="301"/>
      <c r="J45" s="301"/>
      <c r="K45" s="301">
        <f>'実質公債費比率（分子）の構造'!N$49</f>
        <v>122</v>
      </c>
      <c r="L45" s="301"/>
      <c r="M45" s="301"/>
      <c r="N45" s="301">
        <f>'実質公債費比率（分子）の構造'!O$49</f>
        <v>140</v>
      </c>
      <c r="O45" s="301"/>
      <c r="P45" s="301"/>
    </row>
    <row r="46" spans="1:16" x14ac:dyDescent="0.15">
      <c r="A46" s="301" t="s">
        <v>45</v>
      </c>
      <c r="B46" s="301">
        <f>'実質公債費比率（分子）の構造'!K$48</f>
        <v>722</v>
      </c>
      <c r="C46" s="301"/>
      <c r="D46" s="301"/>
      <c r="E46" s="301">
        <f>'実質公債費比率（分子）の構造'!L$48</f>
        <v>688</v>
      </c>
      <c r="F46" s="301"/>
      <c r="G46" s="301"/>
      <c r="H46" s="301">
        <f>'実質公債費比率（分子）の構造'!M$48</f>
        <v>634</v>
      </c>
      <c r="I46" s="301"/>
      <c r="J46" s="301"/>
      <c r="K46" s="301">
        <f>'実質公債費比率（分子）の構造'!N$48</f>
        <v>607</v>
      </c>
      <c r="L46" s="301"/>
      <c r="M46" s="301"/>
      <c r="N46" s="301">
        <f>'実質公債費比率（分子）の構造'!O$48</f>
        <v>509</v>
      </c>
      <c r="O46" s="301"/>
      <c r="P46" s="301"/>
    </row>
    <row r="47" spans="1:16" x14ac:dyDescent="0.15">
      <c r="A47" s="301" t="s">
        <v>39</v>
      </c>
      <c r="B47" s="301" t="str">
        <f>'実質公債費比率（分子）の構造'!K$47</f>
        <v xml:space="preserve">
-</v>
      </c>
      <c r="C47" s="301"/>
      <c r="D47" s="301"/>
      <c r="E47" s="301" t="str">
        <f>'実質公債費比率（分子）の構造'!L$47</f>
        <v xml:space="preserve">
-</v>
      </c>
      <c r="F47" s="301"/>
      <c r="G47" s="301"/>
      <c r="H47" s="301" t="str">
        <f>'実質公債費比率（分子）の構造'!M$47</f>
        <v xml:space="preserve">
-</v>
      </c>
      <c r="I47" s="301"/>
      <c r="J47" s="301"/>
      <c r="K47" s="301" t="str">
        <f>'実質公債費比率（分子）の構造'!N$47</f>
        <v xml:space="preserve">
-</v>
      </c>
      <c r="L47" s="301"/>
      <c r="M47" s="301"/>
      <c r="N47" s="301" t="str">
        <f>'実質公債費比率（分子）の構造'!O$47</f>
        <v xml:space="preserve">
-</v>
      </c>
      <c r="O47" s="301"/>
      <c r="P47" s="301"/>
    </row>
    <row r="48" spans="1:16" x14ac:dyDescent="0.15">
      <c r="A48" s="301" t="s">
        <v>31</v>
      </c>
      <c r="B48" s="301" t="str">
        <f>'実質公債費比率（分子）の構造'!K$46</f>
        <v xml:space="preserve">
-</v>
      </c>
      <c r="C48" s="301"/>
      <c r="D48" s="301"/>
      <c r="E48" s="301" t="str">
        <f>'実質公債費比率（分子）の構造'!L$46</f>
        <v xml:space="preserve">
-</v>
      </c>
      <c r="F48" s="301"/>
      <c r="G48" s="301"/>
      <c r="H48" s="301" t="str">
        <f>'実質公債費比率（分子）の構造'!M$46</f>
        <v xml:space="preserve">
-</v>
      </c>
      <c r="I48" s="301"/>
      <c r="J48" s="301"/>
      <c r="K48" s="301" t="str">
        <f>'実質公債費比率（分子）の構造'!N$46</f>
        <v xml:space="preserve">
-</v>
      </c>
      <c r="L48" s="301"/>
      <c r="M48" s="301"/>
      <c r="N48" s="301" t="str">
        <f>'実質公債費比率（分子）の構造'!O$46</f>
        <v xml:space="preserve">
-</v>
      </c>
      <c r="O48" s="301"/>
      <c r="P48" s="301"/>
    </row>
    <row r="49" spans="1:16" x14ac:dyDescent="0.15">
      <c r="A49" s="301" t="s">
        <v>26</v>
      </c>
      <c r="B49" s="301">
        <f>'実質公債費比率（分子）の構造'!K$45</f>
        <v>2045</v>
      </c>
      <c r="C49" s="301"/>
      <c r="D49" s="301"/>
      <c r="E49" s="301">
        <f>'実質公債費比率（分子）の構造'!L$45</f>
        <v>2563</v>
      </c>
      <c r="F49" s="301"/>
      <c r="G49" s="301"/>
      <c r="H49" s="301">
        <f>'実質公債費比率（分子）の構造'!M$45</f>
        <v>2535</v>
      </c>
      <c r="I49" s="301"/>
      <c r="J49" s="301"/>
      <c r="K49" s="301">
        <f>'実質公債費比率（分子）の構造'!N$45</f>
        <v>1942</v>
      </c>
      <c r="L49" s="301"/>
      <c r="M49" s="301"/>
      <c r="N49" s="301">
        <f>'実質公債費比率（分子）の構造'!O$45</f>
        <v>1744</v>
      </c>
      <c r="O49" s="301"/>
      <c r="P49" s="301"/>
    </row>
    <row r="50" spans="1:16" x14ac:dyDescent="0.15">
      <c r="A50" s="301" t="s">
        <v>60</v>
      </c>
      <c r="B50" s="301" t="str">
        <f>NA()</f>
        <v xml:space="preserve">
#N/A</v>
      </c>
      <c r="C50" s="301">
        <f>IF(ISNUMBER('実質公債費比率（分子）の構造'!K$53),'実質公債費比率（分子）の構造'!K$53,NA())</f>
        <v>1098</v>
      </c>
      <c r="D50" s="301" t="str">
        <f>NA()</f>
        <v xml:space="preserve">
#N/A</v>
      </c>
      <c r="E50" s="301" t="str">
        <f>NA()</f>
        <v xml:space="preserve">
#N/A</v>
      </c>
      <c r="F50" s="301">
        <f>IF(ISNUMBER('実質公債費比率（分子）の構造'!L$53),'実質公債費比率（分子）の構造'!L$53,NA())</f>
        <v>1232</v>
      </c>
      <c r="G50" s="301" t="str">
        <f>NA()</f>
        <v xml:space="preserve">
#N/A</v>
      </c>
      <c r="H50" s="301" t="str">
        <f>NA()</f>
        <v xml:space="preserve">
#N/A</v>
      </c>
      <c r="I50" s="301">
        <f>IF(ISNUMBER('実質公債費比率（分子）の構造'!M$53),'実質公債費比率（分子）の構造'!M$53,NA())</f>
        <v>879</v>
      </c>
      <c r="J50" s="301" t="str">
        <f>NA()</f>
        <v xml:space="preserve">
#N/A</v>
      </c>
      <c r="K50" s="301" t="str">
        <f>NA()</f>
        <v xml:space="preserve">
#N/A</v>
      </c>
      <c r="L50" s="301">
        <f>IF(ISNUMBER('実質公債費比率（分子）の構造'!N$53),'実質公債費比率（分子）の構造'!N$53,NA())</f>
        <v>2482</v>
      </c>
      <c r="M50" s="301" t="str">
        <f>NA()</f>
        <v xml:space="preserve">
#N/A</v>
      </c>
      <c r="N50" s="301" t="str">
        <f>NA()</f>
        <v xml:space="preserve">
#N/A</v>
      </c>
      <c r="O50" s="301">
        <f>IF(ISNUMBER('実質公債費比率（分子）の構造'!O$53),'実質公債費比率（分子）の構造'!O$53,NA())</f>
        <v>1035</v>
      </c>
      <c r="P50" s="301" t="str">
        <f>NA()</f>
        <v xml:space="preserve">
#N/A</v>
      </c>
    </row>
    <row r="53" spans="1:16" x14ac:dyDescent="0.15">
      <c r="A53" s="298" t="s">
        <v>123</v>
      </c>
    </row>
    <row r="54" spans="1:16" x14ac:dyDescent="0.15">
      <c r="A54" s="300"/>
      <c r="B54" s="300" t="str">
        <f>'将来負担比率（分子）の構造'!I$40</f>
        <v xml:space="preserve">
H27</v>
      </c>
      <c r="C54" s="300"/>
      <c r="D54" s="300"/>
      <c r="E54" s="300" t="str">
        <f>'将来負担比率（分子）の構造'!J$40</f>
        <v xml:space="preserve">
H28</v>
      </c>
      <c r="F54" s="300"/>
      <c r="G54" s="300"/>
      <c r="H54" s="300" t="str">
        <f>'将来負担比率（分子）の構造'!K$40</f>
        <v xml:space="preserve">
H29</v>
      </c>
      <c r="I54" s="300"/>
      <c r="J54" s="300"/>
      <c r="K54" s="300" t="str">
        <f>'将来負担比率（分子）の構造'!L$40</f>
        <v xml:space="preserve">
H30</v>
      </c>
      <c r="L54" s="300"/>
      <c r="M54" s="300"/>
      <c r="N54" s="300" t="str">
        <f>'将来負担比率（分子）の構造'!M$40</f>
        <v xml:space="preserve">
R01</v>
      </c>
      <c r="O54" s="300"/>
      <c r="P54" s="300"/>
    </row>
    <row r="55" spans="1:16" x14ac:dyDescent="0.15">
      <c r="A55" s="300"/>
      <c r="B55" s="300" t="s">
        <v>127</v>
      </c>
      <c r="C55" s="300"/>
      <c r="D55" s="300" t="s">
        <v>130</v>
      </c>
      <c r="E55" s="300" t="s">
        <v>127</v>
      </c>
      <c r="F55" s="300"/>
      <c r="G55" s="300" t="s">
        <v>130</v>
      </c>
      <c r="H55" s="300" t="s">
        <v>127</v>
      </c>
      <c r="I55" s="300"/>
      <c r="J55" s="300" t="s">
        <v>130</v>
      </c>
      <c r="K55" s="300" t="s">
        <v>127</v>
      </c>
      <c r="L55" s="300"/>
      <c r="M55" s="300" t="s">
        <v>130</v>
      </c>
      <c r="N55" s="300" t="s">
        <v>127</v>
      </c>
      <c r="O55" s="300"/>
      <c r="P55" s="300" t="s">
        <v>130</v>
      </c>
    </row>
    <row r="56" spans="1:16" x14ac:dyDescent="0.15">
      <c r="A56" s="300" t="s">
        <v>50</v>
      </c>
      <c r="B56" s="300"/>
      <c r="C56" s="300"/>
      <c r="D56" s="300">
        <f>'将来負担比率（分子）の構造'!I$52</f>
        <v>21040</v>
      </c>
      <c r="E56" s="300"/>
      <c r="F56" s="300"/>
      <c r="G56" s="300">
        <f>'将来負担比率（分子）の構造'!J$52</f>
        <v>20121</v>
      </c>
      <c r="H56" s="300"/>
      <c r="I56" s="300"/>
      <c r="J56" s="300">
        <f>'将来負担比率（分子）の構造'!K$52</f>
        <v>18818</v>
      </c>
      <c r="K56" s="300"/>
      <c r="L56" s="300"/>
      <c r="M56" s="300">
        <f>'将来負担比率（分子）の構造'!L$52</f>
        <v>17720</v>
      </c>
      <c r="N56" s="300"/>
      <c r="O56" s="300"/>
      <c r="P56" s="300">
        <f>'将来負担比率（分子）の構造'!M$52</f>
        <v>16680</v>
      </c>
    </row>
    <row r="57" spans="1:16" x14ac:dyDescent="0.15">
      <c r="A57" s="300" t="s">
        <v>100</v>
      </c>
      <c r="B57" s="300"/>
      <c r="C57" s="300"/>
      <c r="D57" s="300">
        <f>'将来負担比率（分子）の構造'!I$51</f>
        <v>227</v>
      </c>
      <c r="E57" s="300"/>
      <c r="F57" s="300"/>
      <c r="G57" s="300">
        <f>'将来負担比率（分子）の構造'!J$51</f>
        <v>208</v>
      </c>
      <c r="H57" s="300"/>
      <c r="I57" s="300"/>
      <c r="J57" s="300">
        <f>'将来負担比率（分子）の構造'!K$51</f>
        <v>194</v>
      </c>
      <c r="K57" s="300"/>
      <c r="L57" s="300"/>
      <c r="M57" s="300">
        <f>'将来負担比率（分子）の構造'!L$51</f>
        <v>345</v>
      </c>
      <c r="N57" s="300"/>
      <c r="O57" s="300"/>
      <c r="P57" s="300">
        <f>'将来負担比率（分子）の構造'!M$51</f>
        <v>331</v>
      </c>
    </row>
    <row r="58" spans="1:16" x14ac:dyDescent="0.15">
      <c r="A58" s="300" t="s">
        <v>97</v>
      </c>
      <c r="B58" s="300"/>
      <c r="C58" s="300"/>
      <c r="D58" s="300">
        <f>'将来負担比率（分子）の構造'!I$50</f>
        <v>12899</v>
      </c>
      <c r="E58" s="300"/>
      <c r="F58" s="300"/>
      <c r="G58" s="300">
        <f>'将来負担比率（分子）の構造'!J$50</f>
        <v>12434</v>
      </c>
      <c r="H58" s="300"/>
      <c r="I58" s="300"/>
      <c r="J58" s="300">
        <f>'将来負担比率（分子）の構造'!K$50</f>
        <v>14966</v>
      </c>
      <c r="K58" s="300"/>
      <c r="L58" s="300"/>
      <c r="M58" s="300">
        <f>'将来負担比率（分子）の構造'!L$50</f>
        <v>13303</v>
      </c>
      <c r="N58" s="300"/>
      <c r="O58" s="300"/>
      <c r="P58" s="300">
        <f>'将来負担比率（分子）の構造'!M$50</f>
        <v>10708</v>
      </c>
    </row>
    <row r="59" spans="1:16" x14ac:dyDescent="0.15">
      <c r="A59" s="300" t="s">
        <v>93</v>
      </c>
      <c r="B59" s="300" t="str">
        <f>'将来負担比率（分子）の構造'!I$49</f>
        <v xml:space="preserve">
-</v>
      </c>
      <c r="C59" s="300"/>
      <c r="D59" s="300"/>
      <c r="E59" s="300" t="str">
        <f>'将来負担比率（分子）の構造'!J$49</f>
        <v xml:space="preserve">
-</v>
      </c>
      <c r="F59" s="300"/>
      <c r="G59" s="300"/>
      <c r="H59" s="300" t="str">
        <f>'将来負担比率（分子）の構造'!K$49</f>
        <v xml:space="preserve">
-</v>
      </c>
      <c r="I59" s="300"/>
      <c r="J59" s="300"/>
      <c r="K59" s="300" t="str">
        <f>'将来負担比率（分子）の構造'!L$49</f>
        <v xml:space="preserve">
-</v>
      </c>
      <c r="L59" s="300"/>
      <c r="M59" s="300"/>
      <c r="N59" s="300" t="str">
        <f>'将来負担比率（分子）の構造'!M$49</f>
        <v xml:space="preserve">
-</v>
      </c>
      <c r="O59" s="300"/>
      <c r="P59" s="300"/>
    </row>
    <row r="60" spans="1:16" x14ac:dyDescent="0.15">
      <c r="A60" s="300" t="s">
        <v>87</v>
      </c>
      <c r="B60" s="300" t="str">
        <f>'将来負担比率（分子）の構造'!I$48</f>
        <v xml:space="preserve">
-</v>
      </c>
      <c r="C60" s="300"/>
      <c r="D60" s="300"/>
      <c r="E60" s="300" t="str">
        <f>'将来負担比率（分子）の構造'!J$48</f>
        <v xml:space="preserve">
-</v>
      </c>
      <c r="F60" s="300"/>
      <c r="G60" s="300"/>
      <c r="H60" s="300" t="str">
        <f>'将来負担比率（分子）の構造'!K$48</f>
        <v xml:space="preserve">
-</v>
      </c>
      <c r="I60" s="300"/>
      <c r="J60" s="300"/>
      <c r="K60" s="300" t="str">
        <f>'将来負担比率（分子）の構造'!L$48</f>
        <v xml:space="preserve">
-</v>
      </c>
      <c r="L60" s="300"/>
      <c r="M60" s="300"/>
      <c r="N60" s="300" t="str">
        <f>'将来負担比率（分子）の構造'!M$48</f>
        <v xml:space="preserve">
-</v>
      </c>
      <c r="O60" s="300"/>
      <c r="P60" s="300"/>
    </row>
    <row r="61" spans="1:16" x14ac:dyDescent="0.15">
      <c r="A61" s="300" t="s">
        <v>77</v>
      </c>
      <c r="B61" s="300">
        <f>'将来負担比率（分子）の構造'!I$46</f>
        <v>6</v>
      </c>
      <c r="C61" s="300"/>
      <c r="D61" s="300"/>
      <c r="E61" s="300">
        <f>'将来負担比率（分子）の構造'!J$46</f>
        <v>4</v>
      </c>
      <c r="F61" s="300"/>
      <c r="G61" s="300"/>
      <c r="H61" s="300" t="str">
        <f>'将来負担比率（分子）の構造'!K$46</f>
        <v xml:space="preserve">
-</v>
      </c>
      <c r="I61" s="300"/>
      <c r="J61" s="300"/>
      <c r="K61" s="300" t="str">
        <f>'将来負担比率（分子）の構造'!L$46</f>
        <v xml:space="preserve">
-</v>
      </c>
      <c r="L61" s="300"/>
      <c r="M61" s="300"/>
      <c r="N61" s="300" t="str">
        <f>'将来負担比率（分子）の構造'!M$46</f>
        <v xml:space="preserve">
-</v>
      </c>
      <c r="O61" s="300"/>
      <c r="P61" s="300"/>
    </row>
    <row r="62" spans="1:16" x14ac:dyDescent="0.15">
      <c r="A62" s="300" t="s">
        <v>78</v>
      </c>
      <c r="B62" s="300">
        <f>'将来負担比率（分子）の構造'!I$45</f>
        <v>3487</v>
      </c>
      <c r="C62" s="300"/>
      <c r="D62" s="300"/>
      <c r="E62" s="300">
        <f>'将来負担比率（分子）の構造'!J$45</f>
        <v>3350</v>
      </c>
      <c r="F62" s="300"/>
      <c r="G62" s="300"/>
      <c r="H62" s="300">
        <f>'将来負担比率（分子）の構造'!K$45</f>
        <v>3356</v>
      </c>
      <c r="I62" s="300"/>
      <c r="J62" s="300"/>
      <c r="K62" s="300">
        <f>'将来負担比率（分子）の構造'!L$45</f>
        <v>3671</v>
      </c>
      <c r="L62" s="300"/>
      <c r="M62" s="300"/>
      <c r="N62" s="300">
        <f>'将来負担比率（分子）の構造'!M$45</f>
        <v>3072</v>
      </c>
      <c r="O62" s="300"/>
      <c r="P62" s="300"/>
    </row>
    <row r="63" spans="1:16" x14ac:dyDescent="0.15">
      <c r="A63" s="300" t="s">
        <v>76</v>
      </c>
      <c r="B63" s="300">
        <f>'将来負担比率（分子）の構造'!I$44</f>
        <v>1309</v>
      </c>
      <c r="C63" s="300"/>
      <c r="D63" s="300"/>
      <c r="E63" s="300">
        <f>'将来負担比率（分子）の構造'!J$44</f>
        <v>1223</v>
      </c>
      <c r="F63" s="300"/>
      <c r="G63" s="300"/>
      <c r="H63" s="300">
        <f>'将来負担比率（分子）の構造'!K$44</f>
        <v>1206</v>
      </c>
      <c r="I63" s="300"/>
      <c r="J63" s="300"/>
      <c r="K63" s="300">
        <f>'将来負担比率（分子）の構造'!L$44</f>
        <v>1097</v>
      </c>
      <c r="L63" s="300"/>
      <c r="M63" s="300"/>
      <c r="N63" s="300">
        <f>'将来負担比率（分子）の構造'!M$44</f>
        <v>1015</v>
      </c>
      <c r="O63" s="300"/>
      <c r="P63" s="300"/>
    </row>
    <row r="64" spans="1:16" x14ac:dyDescent="0.15">
      <c r="A64" s="300" t="s">
        <v>74</v>
      </c>
      <c r="B64" s="300">
        <f>'将来負担比率（分子）の構造'!I$43</f>
        <v>9359</v>
      </c>
      <c r="C64" s="300"/>
      <c r="D64" s="300"/>
      <c r="E64" s="300">
        <f>'将来負担比率（分子）の構造'!J$43</f>
        <v>10150</v>
      </c>
      <c r="F64" s="300"/>
      <c r="G64" s="300"/>
      <c r="H64" s="300">
        <f>'将来負担比率（分子）の構造'!K$43</f>
        <v>10647</v>
      </c>
      <c r="I64" s="300"/>
      <c r="J64" s="300"/>
      <c r="K64" s="300">
        <f>'将来負担比率（分子）の構造'!L$43</f>
        <v>10553</v>
      </c>
      <c r="L64" s="300"/>
      <c r="M64" s="300"/>
      <c r="N64" s="300">
        <f>'将来負担比率（分子）の構造'!M$43</f>
        <v>10177</v>
      </c>
      <c r="O64" s="300"/>
      <c r="P64" s="300"/>
    </row>
    <row r="65" spans="1:16" x14ac:dyDescent="0.15">
      <c r="A65" s="300" t="s">
        <v>73</v>
      </c>
      <c r="B65" s="300">
        <f>'将来負担比率（分子）の構造'!I$42</f>
        <v>7858</v>
      </c>
      <c r="C65" s="300"/>
      <c r="D65" s="300"/>
      <c r="E65" s="300">
        <f>'将来負担比率（分子）の構造'!J$42</f>
        <v>7858</v>
      </c>
      <c r="F65" s="300"/>
      <c r="G65" s="300"/>
      <c r="H65" s="300">
        <f>'将来負担比率（分子）の構造'!K$42</f>
        <v>7858</v>
      </c>
      <c r="I65" s="300"/>
      <c r="J65" s="300"/>
      <c r="K65" s="300">
        <f>'将来負担比率（分子）の構造'!L$42</f>
        <v>7548</v>
      </c>
      <c r="L65" s="300"/>
      <c r="M65" s="300"/>
      <c r="N65" s="300">
        <f>'将来負担比率（分子）の構造'!M$42</f>
        <v>7048</v>
      </c>
      <c r="O65" s="300"/>
      <c r="P65" s="300"/>
    </row>
    <row r="66" spans="1:16" x14ac:dyDescent="0.15">
      <c r="A66" s="300" t="s">
        <v>66</v>
      </c>
      <c r="B66" s="300">
        <f>'将来負担比率（分子）の構造'!I$41</f>
        <v>18100</v>
      </c>
      <c r="C66" s="300"/>
      <c r="D66" s="300"/>
      <c r="E66" s="300">
        <f>'将来負担比率（分子）の構造'!J$41</f>
        <v>16792</v>
      </c>
      <c r="F66" s="300"/>
      <c r="G66" s="300"/>
      <c r="H66" s="300">
        <f>'将来負担比率（分子）の構造'!K$41</f>
        <v>15312</v>
      </c>
      <c r="I66" s="300"/>
      <c r="J66" s="300"/>
      <c r="K66" s="300">
        <f>'将来負担比率（分子）の構造'!L$41</f>
        <v>14315</v>
      </c>
      <c r="L66" s="300"/>
      <c r="M66" s="300"/>
      <c r="N66" s="300">
        <f>'将来負担比率（分子）の構造'!M$41</f>
        <v>13604</v>
      </c>
      <c r="O66" s="300"/>
      <c r="P66" s="300"/>
    </row>
    <row r="67" spans="1:16" x14ac:dyDescent="0.15">
      <c r="A67" s="300" t="s">
        <v>102</v>
      </c>
      <c r="B67" s="300" t="str">
        <f>NA()</f>
        <v xml:space="preserve">
#N/A</v>
      </c>
      <c r="C67" s="300">
        <f>IF(ISNUMBER('将来負担比率（分子）の構造'!I$53),IF('将来負担比率（分子）の構造'!I$53&lt;0,0,'将来負担比率（分子）の構造'!I$53),NA())</f>
        <v>5952</v>
      </c>
      <c r="D67" s="300" t="str">
        <f>NA()</f>
        <v xml:space="preserve">
#N/A</v>
      </c>
      <c r="E67" s="300" t="str">
        <f>NA()</f>
        <v xml:space="preserve">
#N/A</v>
      </c>
      <c r="F67" s="300">
        <f>IF(ISNUMBER('将来負担比率（分子）の構造'!J$53),IF('将来負担比率（分子）の構造'!J$53&lt;0,0,'将来負担比率（分子）の構造'!J$53),NA())</f>
        <v>6614</v>
      </c>
      <c r="G67" s="300" t="str">
        <f>NA()</f>
        <v xml:space="preserve">
#N/A</v>
      </c>
      <c r="H67" s="300" t="str">
        <f>NA()</f>
        <v xml:space="preserve">
#N/A</v>
      </c>
      <c r="I67" s="300">
        <f>IF(ISNUMBER('将来負担比率（分子）の構造'!K$53),IF('将来負担比率（分子）の構造'!K$53&lt;0,0,'将来負担比率（分子）の構造'!K$53),NA())</f>
        <v>4401</v>
      </c>
      <c r="J67" s="300" t="str">
        <f>NA()</f>
        <v xml:space="preserve">
#N/A</v>
      </c>
      <c r="K67" s="300" t="str">
        <f>NA()</f>
        <v xml:space="preserve">
#N/A</v>
      </c>
      <c r="L67" s="300">
        <f>IF(ISNUMBER('将来負担比率（分子）の構造'!L$53),IF('将来負担比率（分子）の構造'!L$53&lt;0,0,'将来負担比率（分子）の構造'!L$53),NA())</f>
        <v>5816</v>
      </c>
      <c r="M67" s="300" t="str">
        <f>NA()</f>
        <v xml:space="preserve">
#N/A</v>
      </c>
      <c r="N67" s="300" t="str">
        <f>NA()</f>
        <v xml:space="preserve">
#N/A</v>
      </c>
      <c r="O67" s="300">
        <f>IF(ISNUMBER('将来負担比率（分子）の構造'!M$53),IF('将来負担比率（分子）の構造'!M$53&lt;0,0,'将来負担比率（分子）の構造'!M$53),NA())</f>
        <v>7195</v>
      </c>
      <c r="P67" s="300" t="str">
        <f>NA()</f>
        <v xml:space="preserve">
#N/A</v>
      </c>
    </row>
    <row r="70" spans="1:16" x14ac:dyDescent="0.15">
      <c r="A70" s="303" t="s">
        <v>131</v>
      </c>
      <c r="B70" s="303"/>
      <c r="C70" s="303"/>
      <c r="D70" s="303"/>
      <c r="E70" s="303"/>
      <c r="F70" s="303"/>
    </row>
    <row r="71" spans="1:16" x14ac:dyDescent="0.15">
      <c r="A71" s="302"/>
      <c r="B71" s="302" t="str">
        <f>基金残高に係る経年分析!F54</f>
        <v xml:space="preserve">
H29</v>
      </c>
      <c r="C71" s="302" t="str">
        <f>基金残高に係る経年分析!G54</f>
        <v xml:space="preserve">
H30</v>
      </c>
      <c r="D71" s="302" t="str">
        <f>基金残高に係る経年分析!H54</f>
        <v xml:space="preserve">
R01</v>
      </c>
    </row>
    <row r="72" spans="1:16" x14ac:dyDescent="0.15">
      <c r="A72" s="302" t="s">
        <v>132</v>
      </c>
      <c r="B72" s="304">
        <f>基金残高に係る経年分析!F55</f>
        <v>6764</v>
      </c>
      <c r="C72" s="304">
        <f>基金残高に係る経年分析!G55</f>
        <v>6285</v>
      </c>
      <c r="D72" s="304">
        <f>基金残高に係る経年分析!H55</f>
        <v>5840</v>
      </c>
    </row>
    <row r="73" spans="1:16" x14ac:dyDescent="0.15">
      <c r="A73" s="302" t="s">
        <v>133</v>
      </c>
      <c r="B73" s="304">
        <f>基金残高に係る経年分析!F56</f>
        <v>397</v>
      </c>
      <c r="C73" s="304">
        <f>基金残高に係る経年分析!G56</f>
        <v>397</v>
      </c>
      <c r="D73" s="304">
        <f>基金残高に係る経年分析!H56</f>
        <v>397</v>
      </c>
    </row>
    <row r="74" spans="1:16" x14ac:dyDescent="0.15">
      <c r="A74" s="302" t="s">
        <v>136</v>
      </c>
      <c r="B74" s="304">
        <f>基金残高に係る経年分析!F57</f>
        <v>6894</v>
      </c>
      <c r="C74" s="304">
        <f>基金残高に係る経年分析!G57</f>
        <v>5418</v>
      </c>
      <c r="D74" s="304">
        <f>基金残高に係る経年分析!H57</f>
        <v>3013</v>
      </c>
    </row>
  </sheetData>
  <sheetProtection algorithmName="SHA-512" hashValue="eyBXqenmrS1pjXObTbyLmxx6e6lFTe5p3ZIAVR7xhd9Vp4rapX+6nrXkXi7w2uAi6K+HtLT2S2CimqIZWAuwVA==" saltValue="lzNLUVE8j3mMoZzDS9P85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30</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30</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558</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562</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176</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533</v>
      </c>
      <c r="BQ50" s="1121"/>
      <c r="BR50" s="1121"/>
      <c r="BS50" s="1121"/>
      <c r="BT50" s="1121"/>
      <c r="BU50" s="1121"/>
      <c r="BV50" s="1121"/>
      <c r="BW50" s="1121"/>
      <c r="BX50" s="1121" t="s">
        <v>534</v>
      </c>
      <c r="BY50" s="1121"/>
      <c r="BZ50" s="1121"/>
      <c r="CA50" s="1121"/>
      <c r="CB50" s="1121"/>
      <c r="CC50" s="1121"/>
      <c r="CD50" s="1121"/>
      <c r="CE50" s="1121"/>
      <c r="CF50" s="1121" t="s">
        <v>452</v>
      </c>
      <c r="CG50" s="1121"/>
      <c r="CH50" s="1121"/>
      <c r="CI50" s="1121"/>
      <c r="CJ50" s="1121"/>
      <c r="CK50" s="1121"/>
      <c r="CL50" s="1121"/>
      <c r="CM50" s="1121"/>
      <c r="CN50" s="1121" t="s">
        <v>535</v>
      </c>
      <c r="CO50" s="1121"/>
      <c r="CP50" s="1121"/>
      <c r="CQ50" s="1121"/>
      <c r="CR50" s="1121"/>
      <c r="CS50" s="1121"/>
      <c r="CT50" s="1121"/>
      <c r="CU50" s="1121"/>
      <c r="CV50" s="1121" t="s">
        <v>536</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559</v>
      </c>
      <c r="AO51" s="1134"/>
      <c r="AP51" s="1134"/>
      <c r="AQ51" s="1134"/>
      <c r="AR51" s="1134"/>
      <c r="AS51" s="1134"/>
      <c r="AT51" s="1134"/>
      <c r="AU51" s="1134"/>
      <c r="AV51" s="1134"/>
      <c r="AW51" s="1134"/>
      <c r="AX51" s="1134"/>
      <c r="AY51" s="1134"/>
      <c r="AZ51" s="1134"/>
      <c r="BA51" s="1134"/>
      <c r="BB51" s="1134" t="s">
        <v>560</v>
      </c>
      <c r="BC51" s="1134"/>
      <c r="BD51" s="1134"/>
      <c r="BE51" s="1134"/>
      <c r="BF51" s="1134"/>
      <c r="BG51" s="1134"/>
      <c r="BH51" s="1134"/>
      <c r="BI51" s="1134"/>
      <c r="BJ51" s="1134"/>
      <c r="BK51" s="1134"/>
      <c r="BL51" s="1134"/>
      <c r="BM51" s="1134"/>
      <c r="BN51" s="1134"/>
      <c r="BO51" s="1134"/>
      <c r="BP51" s="1135">
        <v>22.3</v>
      </c>
      <c r="BQ51" s="1135"/>
      <c r="BR51" s="1135"/>
      <c r="BS51" s="1135"/>
      <c r="BT51" s="1135"/>
      <c r="BU51" s="1135"/>
      <c r="BV51" s="1135"/>
      <c r="BW51" s="1135"/>
      <c r="BX51" s="1135">
        <v>25.2</v>
      </c>
      <c r="BY51" s="1135"/>
      <c r="BZ51" s="1135"/>
      <c r="CA51" s="1135"/>
      <c r="CB51" s="1135"/>
      <c r="CC51" s="1135"/>
      <c r="CD51" s="1135"/>
      <c r="CE51" s="1135"/>
      <c r="CF51" s="1135">
        <v>16.8</v>
      </c>
      <c r="CG51" s="1135"/>
      <c r="CH51" s="1135"/>
      <c r="CI51" s="1135"/>
      <c r="CJ51" s="1135"/>
      <c r="CK51" s="1135"/>
      <c r="CL51" s="1135"/>
      <c r="CM51" s="1135"/>
      <c r="CN51" s="1135">
        <v>22</v>
      </c>
      <c r="CO51" s="1135"/>
      <c r="CP51" s="1135"/>
      <c r="CQ51" s="1135"/>
      <c r="CR51" s="1135"/>
      <c r="CS51" s="1135"/>
      <c r="CT51" s="1135"/>
      <c r="CU51" s="1135"/>
      <c r="CV51" s="1135">
        <v>26.6</v>
      </c>
      <c r="CW51" s="1135"/>
      <c r="CX51" s="1135"/>
      <c r="CY51" s="1135"/>
      <c r="CZ51" s="1135"/>
      <c r="DA51" s="1135"/>
      <c r="DB51" s="1135"/>
      <c r="DC51" s="1135"/>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561</v>
      </c>
      <c r="BC53" s="1134"/>
      <c r="BD53" s="1134"/>
      <c r="BE53" s="1134"/>
      <c r="BF53" s="1134"/>
      <c r="BG53" s="1134"/>
      <c r="BH53" s="1134"/>
      <c r="BI53" s="1134"/>
      <c r="BJ53" s="1134"/>
      <c r="BK53" s="1134"/>
      <c r="BL53" s="1134"/>
      <c r="BM53" s="1134"/>
      <c r="BN53" s="1134"/>
      <c r="BO53" s="1134"/>
      <c r="BP53" s="1135">
        <v>56.2</v>
      </c>
      <c r="BQ53" s="1135"/>
      <c r="BR53" s="1135"/>
      <c r="BS53" s="1135"/>
      <c r="BT53" s="1135"/>
      <c r="BU53" s="1135"/>
      <c r="BV53" s="1135"/>
      <c r="BW53" s="1135"/>
      <c r="BX53" s="1135">
        <v>54.3</v>
      </c>
      <c r="BY53" s="1135"/>
      <c r="BZ53" s="1135"/>
      <c r="CA53" s="1135"/>
      <c r="CB53" s="1135"/>
      <c r="CC53" s="1135"/>
      <c r="CD53" s="1135"/>
      <c r="CE53" s="1135"/>
      <c r="CF53" s="1135">
        <v>55.4</v>
      </c>
      <c r="CG53" s="1135"/>
      <c r="CH53" s="1135"/>
      <c r="CI53" s="1135"/>
      <c r="CJ53" s="1135"/>
      <c r="CK53" s="1135"/>
      <c r="CL53" s="1135"/>
      <c r="CM53" s="1135"/>
      <c r="CN53" s="1135">
        <v>52.9</v>
      </c>
      <c r="CO53" s="1135"/>
      <c r="CP53" s="1135"/>
      <c r="CQ53" s="1135"/>
      <c r="CR53" s="1135"/>
      <c r="CS53" s="1135"/>
      <c r="CT53" s="1135"/>
      <c r="CU53" s="1135"/>
      <c r="CV53" s="1135">
        <v>53.8</v>
      </c>
      <c r="CW53" s="1135"/>
      <c r="CX53" s="1135"/>
      <c r="CY53" s="1135"/>
      <c r="CZ53" s="1135"/>
      <c r="DA53" s="1135"/>
      <c r="DB53" s="1135"/>
      <c r="DC53" s="1135"/>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21"/>
      <c r="B55" s="97"/>
      <c r="G55" s="1119"/>
      <c r="H55" s="1119"/>
      <c r="I55" s="1119"/>
      <c r="J55" s="1119"/>
      <c r="K55" s="1133"/>
      <c r="L55" s="1133"/>
      <c r="M55" s="1133"/>
      <c r="N55" s="1133"/>
      <c r="AN55" s="1121" t="s">
        <v>64</v>
      </c>
      <c r="AO55" s="1121"/>
      <c r="AP55" s="1121"/>
      <c r="AQ55" s="1121"/>
      <c r="AR55" s="1121"/>
      <c r="AS55" s="1121"/>
      <c r="AT55" s="1121"/>
      <c r="AU55" s="1121"/>
      <c r="AV55" s="1121"/>
      <c r="AW55" s="1121"/>
      <c r="AX55" s="1121"/>
      <c r="AY55" s="1121"/>
      <c r="AZ55" s="1121"/>
      <c r="BA55" s="1121"/>
      <c r="BB55" s="1134" t="s">
        <v>560</v>
      </c>
      <c r="BC55" s="1134"/>
      <c r="BD55" s="1134"/>
      <c r="BE55" s="1134"/>
      <c r="BF55" s="1134"/>
      <c r="BG55" s="1134"/>
      <c r="BH55" s="1134"/>
      <c r="BI55" s="1134"/>
      <c r="BJ55" s="1134"/>
      <c r="BK55" s="1134"/>
      <c r="BL55" s="1134"/>
      <c r="BM55" s="1134"/>
      <c r="BN55" s="1134"/>
      <c r="BO55" s="1134"/>
      <c r="BP55" s="1135">
        <v>35.700000000000003</v>
      </c>
      <c r="BQ55" s="1135"/>
      <c r="BR55" s="1135"/>
      <c r="BS55" s="1135"/>
      <c r="BT55" s="1135"/>
      <c r="BU55" s="1135"/>
      <c r="BV55" s="1135"/>
      <c r="BW55" s="1135"/>
      <c r="BX55" s="1135">
        <v>33.9</v>
      </c>
      <c r="BY55" s="1135"/>
      <c r="BZ55" s="1135"/>
      <c r="CA55" s="1135"/>
      <c r="CB55" s="1135"/>
      <c r="CC55" s="1135"/>
      <c r="CD55" s="1135"/>
      <c r="CE55" s="1135"/>
      <c r="CF55" s="1135">
        <v>32.299999999999997</v>
      </c>
      <c r="CG55" s="1135"/>
      <c r="CH55" s="1135"/>
      <c r="CI55" s="1135"/>
      <c r="CJ55" s="1135"/>
      <c r="CK55" s="1135"/>
      <c r="CL55" s="1135"/>
      <c r="CM55" s="1135"/>
      <c r="CN55" s="1135">
        <v>35.200000000000003</v>
      </c>
      <c r="CO55" s="1135"/>
      <c r="CP55" s="1135"/>
      <c r="CQ55" s="1135"/>
      <c r="CR55" s="1135"/>
      <c r="CS55" s="1135"/>
      <c r="CT55" s="1135"/>
      <c r="CU55" s="1135"/>
      <c r="CV55" s="1135">
        <v>40.4</v>
      </c>
      <c r="CW55" s="1135"/>
      <c r="CX55" s="1135"/>
      <c r="CY55" s="1135"/>
      <c r="CZ55" s="1135"/>
      <c r="DA55" s="1135"/>
      <c r="DB55" s="1135"/>
      <c r="DC55" s="1135"/>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x14ac:dyDescent="0.15">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561</v>
      </c>
      <c r="BC57" s="1134"/>
      <c r="BD57" s="1134"/>
      <c r="BE57" s="1134"/>
      <c r="BF57" s="1134"/>
      <c r="BG57" s="1134"/>
      <c r="BH57" s="1134"/>
      <c r="BI57" s="1134"/>
      <c r="BJ57" s="1134"/>
      <c r="BK57" s="1134"/>
      <c r="BL57" s="1134"/>
      <c r="BM57" s="1134"/>
      <c r="BN57" s="1134"/>
      <c r="BO57" s="1134"/>
      <c r="BP57" s="1135">
        <v>57</v>
      </c>
      <c r="BQ57" s="1135"/>
      <c r="BR57" s="1135"/>
      <c r="BS57" s="1135"/>
      <c r="BT57" s="1135"/>
      <c r="BU57" s="1135"/>
      <c r="BV57" s="1135"/>
      <c r="BW57" s="1135"/>
      <c r="BX57" s="1135">
        <v>55.4</v>
      </c>
      <c r="BY57" s="1135"/>
      <c r="BZ57" s="1135"/>
      <c r="CA57" s="1135"/>
      <c r="CB57" s="1135"/>
      <c r="CC57" s="1135"/>
      <c r="CD57" s="1135"/>
      <c r="CE57" s="1135"/>
      <c r="CF57" s="1135">
        <v>56.6</v>
      </c>
      <c r="CG57" s="1135"/>
      <c r="CH57" s="1135"/>
      <c r="CI57" s="1135"/>
      <c r="CJ57" s="1135"/>
      <c r="CK57" s="1135"/>
      <c r="CL57" s="1135"/>
      <c r="CM57" s="1135"/>
      <c r="CN57" s="1135">
        <v>56.9</v>
      </c>
      <c r="CO57" s="1135"/>
      <c r="CP57" s="1135"/>
      <c r="CQ57" s="1135"/>
      <c r="CR57" s="1135"/>
      <c r="CS57" s="1135"/>
      <c r="CT57" s="1135"/>
      <c r="CU57" s="1135"/>
      <c r="CV57" s="1135">
        <v>56.8</v>
      </c>
      <c r="CW57" s="1135"/>
      <c r="CX57" s="1135"/>
      <c r="CY57" s="1135"/>
      <c r="CZ57" s="1135"/>
      <c r="DA57" s="1135"/>
      <c r="DB57" s="1135"/>
      <c r="DC57" s="1135"/>
      <c r="DD57" s="346"/>
      <c r="DE57" s="327"/>
    </row>
    <row r="58" spans="1:109" s="321" customFormat="1" x14ac:dyDescent="0.15">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342</v>
      </c>
    </row>
    <row r="64" spans="1:109" x14ac:dyDescent="0.15">
      <c r="B64" s="97"/>
      <c r="G64" s="330"/>
      <c r="N64" s="344"/>
      <c r="AM64" s="330"/>
      <c r="AN64" s="330" t="s">
        <v>558</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85</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176</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533</v>
      </c>
      <c r="BQ72" s="1121"/>
      <c r="BR72" s="1121"/>
      <c r="BS72" s="1121"/>
      <c r="BT72" s="1121"/>
      <c r="BU72" s="1121"/>
      <c r="BV72" s="1121"/>
      <c r="BW72" s="1121"/>
      <c r="BX72" s="1121" t="s">
        <v>534</v>
      </c>
      <c r="BY72" s="1121"/>
      <c r="BZ72" s="1121"/>
      <c r="CA72" s="1121"/>
      <c r="CB72" s="1121"/>
      <c r="CC72" s="1121"/>
      <c r="CD72" s="1121"/>
      <c r="CE72" s="1121"/>
      <c r="CF72" s="1121" t="s">
        <v>452</v>
      </c>
      <c r="CG72" s="1121"/>
      <c r="CH72" s="1121"/>
      <c r="CI72" s="1121"/>
      <c r="CJ72" s="1121"/>
      <c r="CK72" s="1121"/>
      <c r="CL72" s="1121"/>
      <c r="CM72" s="1121"/>
      <c r="CN72" s="1121" t="s">
        <v>535</v>
      </c>
      <c r="CO72" s="1121"/>
      <c r="CP72" s="1121"/>
      <c r="CQ72" s="1121"/>
      <c r="CR72" s="1121"/>
      <c r="CS72" s="1121"/>
      <c r="CT72" s="1121"/>
      <c r="CU72" s="1121"/>
      <c r="CV72" s="1121" t="s">
        <v>536</v>
      </c>
      <c r="CW72" s="1121"/>
      <c r="CX72" s="1121"/>
      <c r="CY72" s="1121"/>
      <c r="CZ72" s="1121"/>
      <c r="DA72" s="1121"/>
      <c r="DB72" s="1121"/>
      <c r="DC72" s="1121"/>
    </row>
    <row r="73" spans="2:107" x14ac:dyDescent="0.15">
      <c r="B73" s="97"/>
      <c r="G73" s="1131"/>
      <c r="H73" s="1131"/>
      <c r="I73" s="1131"/>
      <c r="J73" s="1131"/>
      <c r="K73" s="1137"/>
      <c r="L73" s="1137"/>
      <c r="M73" s="1137"/>
      <c r="N73" s="1137"/>
      <c r="AM73" s="332"/>
      <c r="AN73" s="1134" t="s">
        <v>559</v>
      </c>
      <c r="AO73" s="1134"/>
      <c r="AP73" s="1134"/>
      <c r="AQ73" s="1134"/>
      <c r="AR73" s="1134"/>
      <c r="AS73" s="1134"/>
      <c r="AT73" s="1134"/>
      <c r="AU73" s="1134"/>
      <c r="AV73" s="1134"/>
      <c r="AW73" s="1134"/>
      <c r="AX73" s="1134"/>
      <c r="AY73" s="1134"/>
      <c r="AZ73" s="1134"/>
      <c r="BA73" s="1134"/>
      <c r="BB73" s="1134" t="s">
        <v>560</v>
      </c>
      <c r="BC73" s="1134"/>
      <c r="BD73" s="1134"/>
      <c r="BE73" s="1134"/>
      <c r="BF73" s="1134"/>
      <c r="BG73" s="1134"/>
      <c r="BH73" s="1134"/>
      <c r="BI73" s="1134"/>
      <c r="BJ73" s="1134"/>
      <c r="BK73" s="1134"/>
      <c r="BL73" s="1134"/>
      <c r="BM73" s="1134"/>
      <c r="BN73" s="1134"/>
      <c r="BO73" s="1134"/>
      <c r="BP73" s="1135">
        <v>22.3</v>
      </c>
      <c r="BQ73" s="1135"/>
      <c r="BR73" s="1135"/>
      <c r="BS73" s="1135"/>
      <c r="BT73" s="1135"/>
      <c r="BU73" s="1135"/>
      <c r="BV73" s="1135"/>
      <c r="BW73" s="1135"/>
      <c r="BX73" s="1135">
        <v>25.2</v>
      </c>
      <c r="BY73" s="1135"/>
      <c r="BZ73" s="1135"/>
      <c r="CA73" s="1135"/>
      <c r="CB73" s="1135"/>
      <c r="CC73" s="1135"/>
      <c r="CD73" s="1135"/>
      <c r="CE73" s="1135"/>
      <c r="CF73" s="1135">
        <v>16.8</v>
      </c>
      <c r="CG73" s="1135"/>
      <c r="CH73" s="1135"/>
      <c r="CI73" s="1135"/>
      <c r="CJ73" s="1135"/>
      <c r="CK73" s="1135"/>
      <c r="CL73" s="1135"/>
      <c r="CM73" s="1135"/>
      <c r="CN73" s="1135">
        <v>22</v>
      </c>
      <c r="CO73" s="1135"/>
      <c r="CP73" s="1135"/>
      <c r="CQ73" s="1135"/>
      <c r="CR73" s="1135"/>
      <c r="CS73" s="1135"/>
      <c r="CT73" s="1135"/>
      <c r="CU73" s="1135"/>
      <c r="CV73" s="1135">
        <v>26.6</v>
      </c>
      <c r="CW73" s="1135"/>
      <c r="CX73" s="1135"/>
      <c r="CY73" s="1135"/>
      <c r="CZ73" s="1135"/>
      <c r="DA73" s="1135"/>
      <c r="DB73" s="1135"/>
      <c r="DC73" s="1135"/>
    </row>
    <row r="74" spans="2:107" x14ac:dyDescent="0.15">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423</v>
      </c>
      <c r="BC75" s="1134"/>
      <c r="BD75" s="1134"/>
      <c r="BE75" s="1134"/>
      <c r="BF75" s="1134"/>
      <c r="BG75" s="1134"/>
      <c r="BH75" s="1134"/>
      <c r="BI75" s="1134"/>
      <c r="BJ75" s="1134"/>
      <c r="BK75" s="1134"/>
      <c r="BL75" s="1134"/>
      <c r="BM75" s="1134"/>
      <c r="BN75" s="1134"/>
      <c r="BO75" s="1134"/>
      <c r="BP75" s="1135">
        <v>4.7</v>
      </c>
      <c r="BQ75" s="1135"/>
      <c r="BR75" s="1135"/>
      <c r="BS75" s="1135"/>
      <c r="BT75" s="1135"/>
      <c r="BU75" s="1135"/>
      <c r="BV75" s="1135"/>
      <c r="BW75" s="1135"/>
      <c r="BX75" s="1135">
        <v>4.5</v>
      </c>
      <c r="BY75" s="1135"/>
      <c r="BZ75" s="1135"/>
      <c r="CA75" s="1135"/>
      <c r="CB75" s="1135"/>
      <c r="CC75" s="1135"/>
      <c r="CD75" s="1135"/>
      <c r="CE75" s="1135"/>
      <c r="CF75" s="1135">
        <v>4</v>
      </c>
      <c r="CG75" s="1135"/>
      <c r="CH75" s="1135"/>
      <c r="CI75" s="1135"/>
      <c r="CJ75" s="1135"/>
      <c r="CK75" s="1135"/>
      <c r="CL75" s="1135"/>
      <c r="CM75" s="1135"/>
      <c r="CN75" s="1135">
        <v>5.8</v>
      </c>
      <c r="CO75" s="1135"/>
      <c r="CP75" s="1135"/>
      <c r="CQ75" s="1135"/>
      <c r="CR75" s="1135"/>
      <c r="CS75" s="1135"/>
      <c r="CT75" s="1135"/>
      <c r="CU75" s="1135"/>
      <c r="CV75" s="1135">
        <v>5.5</v>
      </c>
      <c r="CW75" s="1135"/>
      <c r="CX75" s="1135"/>
      <c r="CY75" s="1135"/>
      <c r="CZ75" s="1135"/>
      <c r="DA75" s="1135"/>
      <c r="DB75" s="1135"/>
      <c r="DC75" s="1135"/>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97"/>
      <c r="G77" s="1119"/>
      <c r="H77" s="1119"/>
      <c r="I77" s="1119"/>
      <c r="J77" s="1119"/>
      <c r="K77" s="1137"/>
      <c r="L77" s="1137"/>
      <c r="M77" s="1137"/>
      <c r="N77" s="1137"/>
      <c r="AN77" s="1121" t="s">
        <v>64</v>
      </c>
      <c r="AO77" s="1121"/>
      <c r="AP77" s="1121"/>
      <c r="AQ77" s="1121"/>
      <c r="AR77" s="1121"/>
      <c r="AS77" s="1121"/>
      <c r="AT77" s="1121"/>
      <c r="AU77" s="1121"/>
      <c r="AV77" s="1121"/>
      <c r="AW77" s="1121"/>
      <c r="AX77" s="1121"/>
      <c r="AY77" s="1121"/>
      <c r="AZ77" s="1121"/>
      <c r="BA77" s="1121"/>
      <c r="BB77" s="1134" t="s">
        <v>560</v>
      </c>
      <c r="BC77" s="1134"/>
      <c r="BD77" s="1134"/>
      <c r="BE77" s="1134"/>
      <c r="BF77" s="1134"/>
      <c r="BG77" s="1134"/>
      <c r="BH77" s="1134"/>
      <c r="BI77" s="1134"/>
      <c r="BJ77" s="1134"/>
      <c r="BK77" s="1134"/>
      <c r="BL77" s="1134"/>
      <c r="BM77" s="1134"/>
      <c r="BN77" s="1134"/>
      <c r="BO77" s="1134"/>
      <c r="BP77" s="1135">
        <v>35.700000000000003</v>
      </c>
      <c r="BQ77" s="1135"/>
      <c r="BR77" s="1135"/>
      <c r="BS77" s="1135"/>
      <c r="BT77" s="1135"/>
      <c r="BU77" s="1135"/>
      <c r="BV77" s="1135"/>
      <c r="BW77" s="1135"/>
      <c r="BX77" s="1135">
        <v>33.9</v>
      </c>
      <c r="BY77" s="1135"/>
      <c r="BZ77" s="1135"/>
      <c r="CA77" s="1135"/>
      <c r="CB77" s="1135"/>
      <c r="CC77" s="1135"/>
      <c r="CD77" s="1135"/>
      <c r="CE77" s="1135"/>
      <c r="CF77" s="1135">
        <v>32.299999999999997</v>
      </c>
      <c r="CG77" s="1135"/>
      <c r="CH77" s="1135"/>
      <c r="CI77" s="1135"/>
      <c r="CJ77" s="1135"/>
      <c r="CK77" s="1135"/>
      <c r="CL77" s="1135"/>
      <c r="CM77" s="1135"/>
      <c r="CN77" s="1135">
        <v>35.200000000000003</v>
      </c>
      <c r="CO77" s="1135"/>
      <c r="CP77" s="1135"/>
      <c r="CQ77" s="1135"/>
      <c r="CR77" s="1135"/>
      <c r="CS77" s="1135"/>
      <c r="CT77" s="1135"/>
      <c r="CU77" s="1135"/>
      <c r="CV77" s="1135">
        <v>40.4</v>
      </c>
      <c r="CW77" s="1135"/>
      <c r="CX77" s="1135"/>
      <c r="CY77" s="1135"/>
      <c r="CZ77" s="1135"/>
      <c r="DA77" s="1135"/>
      <c r="DB77" s="1135"/>
      <c r="DC77" s="1135"/>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423</v>
      </c>
      <c r="BC79" s="1134"/>
      <c r="BD79" s="1134"/>
      <c r="BE79" s="1134"/>
      <c r="BF79" s="1134"/>
      <c r="BG79" s="1134"/>
      <c r="BH79" s="1134"/>
      <c r="BI79" s="1134"/>
      <c r="BJ79" s="1134"/>
      <c r="BK79" s="1134"/>
      <c r="BL79" s="1134"/>
      <c r="BM79" s="1134"/>
      <c r="BN79" s="1134"/>
      <c r="BO79" s="1134"/>
      <c r="BP79" s="1135">
        <v>8</v>
      </c>
      <c r="BQ79" s="1135"/>
      <c r="BR79" s="1135"/>
      <c r="BS79" s="1135"/>
      <c r="BT79" s="1135"/>
      <c r="BU79" s="1135"/>
      <c r="BV79" s="1135"/>
      <c r="BW79" s="1135"/>
      <c r="BX79" s="1135">
        <v>7.4</v>
      </c>
      <c r="BY79" s="1135"/>
      <c r="BZ79" s="1135"/>
      <c r="CA79" s="1135"/>
      <c r="CB79" s="1135"/>
      <c r="CC79" s="1135"/>
      <c r="CD79" s="1135"/>
      <c r="CE79" s="1135"/>
      <c r="CF79" s="1135">
        <v>7</v>
      </c>
      <c r="CG79" s="1135"/>
      <c r="CH79" s="1135"/>
      <c r="CI79" s="1135"/>
      <c r="CJ79" s="1135"/>
      <c r="CK79" s="1135"/>
      <c r="CL79" s="1135"/>
      <c r="CM79" s="1135"/>
      <c r="CN79" s="1135">
        <v>6.9</v>
      </c>
      <c r="CO79" s="1135"/>
      <c r="CP79" s="1135"/>
      <c r="CQ79" s="1135"/>
      <c r="CR79" s="1135"/>
      <c r="CS79" s="1135"/>
      <c r="CT79" s="1135"/>
      <c r="CU79" s="1135"/>
      <c r="CV79" s="1135">
        <v>7</v>
      </c>
      <c r="CW79" s="1135"/>
      <c r="CX79" s="1135"/>
      <c r="CY79" s="1135"/>
      <c r="CZ79" s="1135"/>
      <c r="DA79" s="1135"/>
      <c r="DB79" s="1135"/>
      <c r="DC79" s="1135"/>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l+l2f39lfL6O+OZnOmApboPp+kOZGwATYWIG8abTwio/+Ola0UYEwsna8ah+xSRWf9SvQ/Gy5O50FTQjULjaIQ==" saltValue="Kpyv3GnSHT8a6T8Awh4Vs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sheetData>
  <sheetProtection algorithmName="SHA-512" hashValue="Px8KtARHd24qTXUv+ufn4GkUaa1p87leit4bdfsrAX+P9ffJkQrKf6L7SVZOQTGxG4r6Y8g8ePtujH+Ol3THdA==" saltValue="scT2u4QenNPHg0jsVW8QG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103</v>
      </c>
    </row>
  </sheetData>
  <sheetProtection algorithmName="SHA-512" hashValue="BzP8LrtMx4UiG471I97earl/Oqk8Y909+yoMEnirWHbLoMAiYJLBXrQBIPd2porCNvBsgdyQE+wuJzRpROQoog==" saltValue="/8vLPMBsePqxndUx5EzSc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2021-02-05T01:28:25Z</dcterms:created>
  <dcterms:modified xsi:type="dcterms:W3CDTF">2021-10-21T10:09:26Z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2021-10-14T04:13:29Z</vt:filetime>
  </property>
</Properties>
</file>