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<sst xmlns="http://schemas.openxmlformats.org/spreadsheetml/2006/main" count="1096" uniqueCount="552">
  <si>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</si>
  <si>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</si>
  <si>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※地方公共団体が①25%以上出資している法人又は②財政支援を行っている法人を記載している。</t>
  </si>
  <si>
    <t>※平成31年度中に市町村合併した団体で、合併前の団体ごとの決算に基づく将来負担比率を算出していない団体については、グラフを表記しない。</t>
  </si>
  <si>
    <t>　　特別土地保有税</t>
  </si>
  <si>
    <t>企業債
（地方債）
現在高</t>
  </si>
  <si>
    <r>
      <t xml:space="preserve">増減率 </t>
    </r>
    <r>
      <rPr>
        <sz val="9"/>
        <color indexed="8"/>
        <rFont val="ＭＳ ゴシック"/>
        <family val="3"/>
        <charset val="128"/>
      </rPr>
      <t xml:space="preserve"> (％)</t>
    </r>
    <rPh sb="0" eb="2">
      <t>ゾウゲン</t>
    </rPh>
    <rPh sb="2" eb="3">
      <t>リツ</t>
    </rPh>
    <phoneticPr fontId="6"/>
  </si>
  <si>
    <t>歳出合計</t>
  </si>
  <si>
    <t>公営企業（法非適）の一覧</t>
    <rPh sb="0" eb="2">
      <t>コウエイ</t>
    </rPh>
    <rPh sb="2" eb="4">
      <t>キギョウ</t>
    </rPh>
    <rPh sb="6" eb="7">
      <t>ヒ</t>
    </rPh>
    <phoneticPr fontId="6"/>
  </si>
  <si>
    <t>収益事業収入</t>
  </si>
  <si>
    <t>　実質公債費比率</t>
    <rPh sb="1" eb="3">
      <t>ジッシツ</t>
    </rPh>
    <rPh sb="3" eb="6">
      <t>コウサイヒ</t>
    </rPh>
    <rPh sb="6" eb="8">
      <t>ヒリツ</t>
    </rPh>
    <phoneticPr fontId="6"/>
  </si>
  <si>
    <t>(3ヵ年平均)</t>
    <rPh sb="3" eb="4">
      <t>ネン</t>
    </rPh>
    <rPh sb="4" eb="6">
      <t>ヘイキン</t>
    </rPh>
    <phoneticPr fontId="6"/>
  </si>
  <si>
    <t>　　うち人件費</t>
  </si>
  <si>
    <t>▲特定財源の額</t>
  </si>
  <si>
    <t>連結実質赤字額</t>
  </si>
  <si>
    <t>(一般財源計)</t>
  </si>
  <si>
    <t>当該団体(円)</t>
  </si>
  <si>
    <t>将来負担比率（(Ｅ)－(Ｆ)）／（(Ｃ)－(Ｄ)）×１００</t>
    <rPh sb="0" eb="2">
      <t>ショウライ</t>
    </rPh>
    <rPh sb="2" eb="4">
      <t>フタン</t>
    </rPh>
    <rPh sb="4" eb="6">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</si>
  <si>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</si>
  <si>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</si>
  <si>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総括表（市町村）</t>
    <rPh sb="0" eb="2">
      <t>ソウカツ</t>
    </rPh>
    <rPh sb="2" eb="3">
      <t>ヒョウ</t>
    </rPh>
    <rPh sb="4" eb="7">
      <t>シチョウソン</t>
    </rPh>
    <phoneticPr fontId="6"/>
  </si>
  <si>
    <t xml:space="preserve"> H28</t>
  </si>
  <si>
    <t>1-4</t>
  </si>
  <si>
    <t>ラスパイレス指数</t>
    <rPh sb="6" eb="8">
      <t>シスウ</t>
    </rPh>
    <phoneticPr fontId="33"/>
  </si>
  <si>
    <t>　うち利子</t>
  </si>
  <si>
    <t>区分</t>
  </si>
  <si>
    <t>一般会計等に係る地方債の現在高</t>
  </si>
  <si>
    <t>人口密度 (人/k㎡)</t>
    <rPh sb="0" eb="2">
      <t>ジンコウ</t>
    </rPh>
    <rPh sb="2" eb="4">
      <t>ミツド</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</si>
  <si>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</si>
  <si>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</si>
  <si>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</si>
  <si>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</si>
  <si>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年度</t>
    <rPh sb="0" eb="2">
      <t>ネンド</t>
    </rPh>
    <phoneticPr fontId="6"/>
  </si>
  <si>
    <t>　法定普通税</t>
  </si>
  <si>
    <t>減債基金</t>
    <rPh sb="0" eb="2">
      <t>ゲンサイ</t>
    </rPh>
    <rPh sb="2" eb="4">
      <t>キキン</t>
    </rPh>
    <phoneticPr fontId="6"/>
  </si>
  <si>
    <t>純資産又は
正味財産</t>
  </si>
  <si>
    <t>決算額 (A)</t>
    <rPh sb="0" eb="2">
      <t>ケッサン</t>
    </rPh>
    <rPh sb="2" eb="3">
      <t>ガク</t>
    </rPh>
    <phoneticPr fontId="6"/>
  </si>
  <si>
    <t>株式等譲渡所得割交付金</t>
    <rPh sb="0" eb="2">
      <t>カブシキ</t>
    </rPh>
    <rPh sb="2" eb="3">
      <t>トウ</t>
    </rPh>
    <rPh sb="3" eb="5">
      <t>ジョウト</t>
    </rPh>
    <rPh sb="5" eb="7">
      <t>ショトク</t>
    </rPh>
    <rPh sb="7" eb="8">
      <t>ワリ</t>
    </rPh>
    <rPh sb="8" eb="11">
      <t>コウフキン</t>
    </rPh>
    <phoneticPr fontId="35"/>
  </si>
  <si>
    <t>民生費</t>
  </si>
  <si>
    <t>算入公債費等(B)</t>
  </si>
  <si>
    <t>※平成31年度中に市町村合併した団体で、合併前の団体ごとの決算に基づく連結実質赤字比率を算出していない団体については、グラフを表記しない。</t>
  </si>
  <si>
    <t>※2　減債基金
　　積立状況等</t>
    <rPh sb="3" eb="5">
      <t>ゲンサイ</t>
    </rPh>
    <rPh sb="5" eb="7">
      <t>キキン</t>
    </rPh>
    <rPh sb="10" eb="12">
      <t>ツミタテ</t>
    </rPh>
    <rPh sb="12" eb="14">
      <t>ジョウキョウ</t>
    </rPh>
    <rPh sb="14" eb="15">
      <t>トウ</t>
    </rPh>
    <phoneticPr fontId="6"/>
  </si>
  <si>
    <t>財政調整基金残高</t>
    <rPh sb="0" eb="2">
      <t>ザイセイ</t>
    </rPh>
    <rPh sb="2" eb="4">
      <t>チョウセイ</t>
    </rPh>
    <rPh sb="4" eb="6">
      <t>キキン</t>
    </rPh>
    <rPh sb="6" eb="8">
      <t>ザンダカ</t>
    </rPh>
    <phoneticPr fontId="6"/>
  </si>
  <si>
    <t>-0.5</t>
  </si>
  <si>
    <t>寄附金</t>
  </si>
  <si>
    <t>ゴルフ場利用税交付金</t>
  </si>
  <si>
    <t>指定団体等の指定状況</t>
  </si>
  <si>
    <t>歳出総額</t>
  </si>
  <si>
    <t>一時借入金の利子</t>
    <rPh sb="0" eb="2">
      <t>イチジ</t>
    </rPh>
    <rPh sb="2" eb="5">
      <t>カリイレキン</t>
    </rPh>
    <rPh sb="6" eb="8">
      <t>リシ</t>
    </rPh>
    <phoneticPr fontId="34"/>
  </si>
  <si>
    <t>組合等が起こした地方債の元利償還金に対する負担金等</t>
  </si>
  <si>
    <t>標準財政規模比（％）</t>
  </si>
  <si>
    <r>
      <t>(※</t>
    </r>
    <r>
      <rPr>
        <sz val="9"/>
        <color indexed="8"/>
        <rFont val="ＭＳ ゴシック"/>
        <family val="3"/>
        <charset val="128"/>
      </rPr>
      <t>3)</t>
    </r>
  </si>
  <si>
    <t>うち、健全化法施行規則附則第三条に係る負担見込額</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</si>
  <si>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</si>
  <si>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</si>
  <si>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</si>
  <si>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</si>
  <si>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震災復興特別交付税</t>
  </si>
  <si>
    <t>※平成31年度中に市町村合併した団体で、合併前の団体ごとの決算に基づく実質公債費比率を算出していない団体については、グラフを表記しない。</t>
  </si>
  <si>
    <t>（百万円）</t>
    <rPh sb="1" eb="2">
      <t>ヒャク</t>
    </rPh>
    <rPh sb="2" eb="4">
      <t>マンエン</t>
    </rPh>
    <phoneticPr fontId="6"/>
  </si>
  <si>
    <t>手数料</t>
  </si>
  <si>
    <t>人口</t>
    <rPh sb="0" eb="2">
      <t>ジンコウ</t>
    </rPh>
    <phoneticPr fontId="6"/>
  </si>
  <si>
    <t>純損益
（形式収支）</t>
  </si>
  <si>
    <t>財政再生基準</t>
  </si>
  <si>
    <t>実質公債費比率</t>
  </si>
  <si>
    <t>再差引収支</t>
    <rPh sb="0" eb="1">
      <t>サイ</t>
    </rPh>
    <rPh sb="1" eb="3">
      <t>サシヒキ</t>
    </rPh>
    <rPh sb="3" eb="5">
      <t>シュウシ</t>
    </rPh>
    <phoneticPr fontId="6"/>
  </si>
  <si>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</si>
  <si>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</si>
  <si>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</si>
  <si>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</si>
  <si>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</si>
  <si>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当該団体からの債務保証に係る債務残高</t>
    <rPh sb="9" eb="11">
      <t>ホショウ</t>
    </rPh>
    <phoneticPr fontId="6"/>
  </si>
  <si>
    <t>特別職等</t>
    <rPh sb="0" eb="2">
      <t>トクベツ</t>
    </rPh>
    <rPh sb="2" eb="3">
      <t>ショク</t>
    </rPh>
    <rPh sb="3" eb="4">
      <t>トウ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</si>
  <si>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</si>
  <si>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</si>
  <si>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</si>
  <si>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歳出の状況（単位 千円・％）</t>
  </si>
  <si>
    <t>上水道</t>
  </si>
  <si>
    <t>実質赤字比率</t>
    <rPh sb="0" eb="2">
      <t>ジッシツ</t>
    </rPh>
    <rPh sb="2" eb="4">
      <t>アカジ</t>
    </rPh>
    <rPh sb="4" eb="6">
      <t>ヒリツ</t>
    </rPh>
    <phoneticPr fontId="37"/>
  </si>
  <si>
    <t>経常収支比率</t>
    <rPh sb="0" eb="2">
      <t>ケイジョウ</t>
    </rPh>
    <rPh sb="2" eb="4">
      <t>シュウシ</t>
    </rPh>
    <rPh sb="4" eb="6">
      <t>ヒリツ</t>
    </rPh>
    <phoneticPr fontId="6"/>
  </si>
  <si>
    <t>災害復旧費</t>
  </si>
  <si>
    <t>　法定外目的税</t>
  </si>
  <si>
    <t>議会議員</t>
    <rPh sb="0" eb="2">
      <t>ギカイ</t>
    </rPh>
    <rPh sb="2" eb="4">
      <t>ギイン</t>
    </rPh>
    <phoneticPr fontId="6"/>
  </si>
  <si>
    <t>算入公債費等</t>
    <rPh sb="0" eb="2">
      <t>サンニュウ</t>
    </rPh>
    <rPh sb="2" eb="6">
      <t>コウサイヒトウ</t>
    </rPh>
    <phoneticPr fontId="6"/>
  </si>
  <si>
    <t>　前年度繰上充用金</t>
  </si>
  <si>
    <t>項番</t>
    <rPh sb="0" eb="2">
      <t>コウバン</t>
    </rPh>
    <phoneticPr fontId="6"/>
  </si>
  <si>
    <t>平成30年度(千円･％)</t>
    <rPh sb="0" eb="2">
      <t>ヘイセイ</t>
    </rPh>
    <rPh sb="4" eb="6">
      <t>ネンド</t>
    </rPh>
    <rPh sb="7" eb="9">
      <t>センエン</t>
    </rPh>
    <phoneticPr fontId="6"/>
  </si>
  <si>
    <t>交通</t>
  </si>
  <si>
    <t>対比（％）</t>
    <rPh sb="0" eb="2">
      <t>タイヒ</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</si>
  <si>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</si>
  <si>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</si>
  <si>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実質単年度収支</t>
    <rPh sb="0" eb="2">
      <t>ジッシツ</t>
    </rPh>
    <rPh sb="2" eb="5">
      <t>タンネンド</t>
    </rPh>
    <rPh sb="5" eb="7">
      <t>シュウシ</t>
    </rPh>
    <phoneticPr fontId="6"/>
  </si>
  <si>
    <t>財政調整基金</t>
    <rPh sb="0" eb="2">
      <t>ザイセイ</t>
    </rPh>
    <rPh sb="2" eb="4">
      <t>チョウセイ</t>
    </rPh>
    <rPh sb="4" eb="6">
      <t>キキン</t>
    </rPh>
    <phoneticPr fontId="6"/>
  </si>
  <si>
    <t>地方消費税交付金</t>
  </si>
  <si>
    <t>うち日本人(％)</t>
  </si>
  <si>
    <t>a</t>
  </si>
  <si>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6"/>
  </si>
  <si>
    <t>減債基金積立不足算定額</t>
  </si>
  <si>
    <t>実質公債費比率
（(Ａ)－((Ｂ)＋(Ｄ))）／（(Ｃ)－(Ｄ)）×１００</t>
    <rPh sb="0" eb="2">
      <t>ジッシツ</t>
    </rPh>
    <rPh sb="2" eb="4">
      <t>コウサイ</t>
    </rPh>
    <rPh sb="4" eb="5">
      <t>ヒ</t>
    </rPh>
    <rPh sb="5" eb="7">
      <t>ヒリツ</t>
    </rPh>
    <phoneticPr fontId="6"/>
  </si>
  <si>
    <t>基金残高合計</t>
    <rPh sb="0" eb="2">
      <t>キキン</t>
    </rPh>
    <rPh sb="2" eb="4">
      <t>ザンダカ</t>
    </rPh>
    <rPh sb="4" eb="6">
      <t>ゴウケイ</t>
    </rPh>
    <phoneticPr fontId="6"/>
  </si>
  <si>
    <t>基準財政需要額</t>
  </si>
  <si>
    <t>組合等名</t>
  </si>
  <si>
    <t>・計</t>
  </si>
  <si>
    <t>地方債現在高</t>
  </si>
  <si>
    <t>資金剰余額
/不足額
（実質収支）</t>
  </si>
  <si>
    <t>特定財源の額</t>
    <rPh sb="0" eb="2">
      <t>トクテイ</t>
    </rPh>
    <rPh sb="2" eb="4">
      <t>ザイゲン</t>
    </rPh>
    <rPh sb="5" eb="6">
      <t>ガク</t>
    </rPh>
    <phoneticPr fontId="6"/>
  </si>
  <si>
    <t>実質公債費比率の分子</t>
  </si>
  <si>
    <t>国有提供交付金(特別区財調交付金)</t>
  </si>
  <si>
    <t>当該団体
からの
補助金</t>
  </si>
  <si>
    <t>実質公債費比率（分子）の構造</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</si>
  <si>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</si>
  <si>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</si>
  <si>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実質収支額</t>
    <rPh sb="0" eb="2">
      <t>ジッシツ</t>
    </rPh>
    <rPh sb="2" eb="4">
      <t>シュウシ</t>
    </rPh>
    <rPh sb="4" eb="5">
      <t>ガク</t>
    </rPh>
    <phoneticPr fontId="6"/>
  </si>
  <si>
    <t>使用料</t>
  </si>
  <si>
    <t>構成比</t>
    <rPh sb="0" eb="3">
      <t>コウセイヒ</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</si>
  <si>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</si>
  <si>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</si>
  <si>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地方債
現在高</t>
  </si>
  <si>
    <t>人口１人当たり決算額</t>
    <rPh sb="0" eb="2">
      <t>ジンコウ</t>
    </rPh>
    <rPh sb="2" eb="4">
      <t>ヒトリ</t>
    </rPh>
    <rPh sb="4" eb="5">
      <t>ア</t>
    </rPh>
    <rPh sb="7" eb="10">
      <t>ケッサンガク</t>
    </rPh>
    <phoneticPr fontId="6"/>
  </si>
  <si>
    <t>会計</t>
    <rPh sb="0" eb="2">
      <t>カイケイ</t>
    </rPh>
    <phoneticPr fontId="6"/>
  </si>
  <si>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</si>
  <si>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</si>
  <si>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</si>
  <si>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</si>
  <si>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平成29年度(千円)</t>
    <rPh sb="0" eb="2">
      <t>ヘイセイ</t>
    </rPh>
    <rPh sb="4" eb="6">
      <t>ネンド</t>
    </rPh>
    <phoneticPr fontId="6"/>
  </si>
  <si>
    <t>増減率(%)(B)</t>
    <rPh sb="0" eb="3">
      <t>ゾウゲンリツ</t>
    </rPh>
    <phoneticPr fontId="6"/>
  </si>
  <si>
    <t>　公債費</t>
  </si>
  <si>
    <t>義務的経費計</t>
    <rPh sb="0" eb="3">
      <t>ギムテキ</t>
    </rPh>
    <rPh sb="3" eb="5">
      <t>ケイヒ</t>
    </rPh>
    <rPh sb="5" eb="6">
      <t>ケイ</t>
    </rPh>
    <phoneticPr fontId="6"/>
  </si>
  <si>
    <t>算入公債費等</t>
  </si>
  <si>
    <t>平成30年度　財政状況資料集</t>
  </si>
  <si>
    <t>基金残高に係る経年分析</t>
  </si>
  <si>
    <t>分子の構造</t>
    <rPh sb="0" eb="2">
      <t>ブンシ</t>
    </rPh>
    <rPh sb="3" eb="5">
      <t>コウゾウ</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</si>
  <si>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</si>
  <si>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</si>
  <si>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</si>
  <si>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元利償還金等(A)</t>
  </si>
  <si>
    <t>組合等連結実質赤字額負担見込額</t>
  </si>
  <si>
    <t>商工費</t>
  </si>
  <si>
    <t>債務負担行為に基づく支出額</t>
  </si>
  <si>
    <t>対比（差引）</t>
    <rPh sb="0" eb="2">
      <t>タイヒ</t>
    </rPh>
    <rPh sb="3" eb="5">
      <t>サシヒキ</t>
    </rPh>
    <phoneticPr fontId="6"/>
  </si>
  <si>
    <t>　うち消防職員</t>
    <rPh sb="3" eb="5">
      <t>ショウボウ</t>
    </rPh>
    <rPh sb="5" eb="7">
      <t>ショクイン</t>
    </rPh>
    <phoneticPr fontId="6"/>
  </si>
  <si>
    <t>財産収入</t>
  </si>
  <si>
    <t>歳入一般財源等</t>
    <rPh sb="0" eb="2">
      <t>サイニュウ</t>
    </rPh>
    <rPh sb="2" eb="4">
      <t>イッパン</t>
    </rPh>
    <rPh sb="4" eb="6">
      <t>ザイゲン</t>
    </rPh>
    <rPh sb="6" eb="7">
      <t>トウ</t>
    </rPh>
    <phoneticPr fontId="3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</si>
  <si>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</si>
  <si>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減債基金積立不足算定額※2</t>
  </si>
  <si>
    <t>　補助費等</t>
    <rPh sb="1" eb="3">
      <t>ホジョ</t>
    </rPh>
    <rPh sb="3" eb="4">
      <t>ヒ</t>
    </rPh>
    <rPh sb="4" eb="5">
      <t>トウ</t>
    </rPh>
    <phoneticPr fontId="6"/>
  </si>
  <si>
    <t>元利償還金</t>
    <rPh sb="0" eb="2">
      <t>ガンリ</t>
    </rPh>
    <rPh sb="2" eb="5">
      <t>ショウカンキン</t>
    </rPh>
    <phoneticPr fontId="34"/>
  </si>
  <si>
    <t>　　市町村民税</t>
  </si>
  <si>
    <t>他会計等
からの
繰入金</t>
    <rPh sb="9" eb="11">
      <t>クリイレ</t>
    </rPh>
    <rPh sb="11" eb="12">
      <t>キン</t>
    </rPh>
    <phoneticPr fontId="34"/>
  </si>
  <si>
    <t>繰入金</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</si>
  <si>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</si>
  <si>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</si>
  <si>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財政調整基金</t>
  </si>
  <si>
    <t>地域福祉基金</t>
    <rPh sb="0" eb="2">
      <t>チイキ</t>
    </rPh>
    <rPh sb="2" eb="4">
      <t>フクシ</t>
    </rPh>
    <rPh sb="4" eb="6">
      <t>キキン</t>
    </rPh>
    <phoneticPr fontId="40"/>
  </si>
  <si>
    <t xml:space="preserve">充当可能特定歳入 </t>
    <rPh sb="0" eb="2">
      <t>ジュウトウ</t>
    </rPh>
    <rPh sb="2" eb="4">
      <t>カノウ</t>
    </rPh>
    <rPh sb="4" eb="6">
      <t>トクテイ</t>
    </rPh>
    <rPh sb="6" eb="8">
      <t>サイニュウ</t>
    </rPh>
    <phoneticPr fontId="34"/>
  </si>
  <si>
    <t>一時借入金の利子</t>
  </si>
  <si>
    <t>一部事務組合等</t>
    <rPh sb="0" eb="2">
      <t>イチブ</t>
    </rPh>
    <rPh sb="2" eb="4">
      <t>ジム</t>
    </rPh>
    <rPh sb="4" eb="6">
      <t>クミアイ</t>
    </rPh>
    <rPh sb="6" eb="7">
      <t>トウ</t>
    </rPh>
    <phoneticPr fontId="6"/>
  </si>
  <si>
    <t>▲ 1.90</t>
  </si>
  <si>
    <t>左のうち
一般会計等
負担見込額</t>
  </si>
  <si>
    <t>交通安全対策特別交付金</t>
  </si>
  <si>
    <t>　※一般会計等（純計）は、各会計の相互間の繰入・繰出等の重複を控除したものであり、各会計の合計と一致しない場合がある。</t>
  </si>
  <si>
    <r>
      <t>減債基金残高</t>
    </r>
    <r>
      <rPr>
        <sz val="11"/>
        <color theme="1"/>
        <rFont val="ＭＳ ゴシック"/>
        <family val="3"/>
        <charset val="128"/>
      </rPr>
      <t>（注）</t>
    </r>
    <rPh sb="4" eb="6">
      <t>ザンダカ</t>
    </rPh>
    <rPh sb="7" eb="8">
      <t>チュウ</t>
    </rPh>
    <phoneticPr fontId="41"/>
  </si>
  <si>
    <t>充当可能特定歳入</t>
  </si>
  <si>
    <t>第3次</t>
    <rPh sb="0" eb="1">
      <t>ダイ</t>
    </rPh>
    <rPh sb="2" eb="3">
      <t>ジ</t>
    </rPh>
    <phoneticPr fontId="6"/>
  </si>
  <si>
    <t>（百万円）</t>
    <rPh sb="1" eb="4">
      <t>ヒャクマンエン</t>
    </rPh>
    <phoneticPr fontId="6"/>
  </si>
  <si>
    <t>内訳</t>
    <rPh sb="0" eb="2">
      <t>ウチワケ</t>
    </rPh>
    <phoneticPr fontId="34"/>
  </si>
  <si>
    <t>歳入歳出差引</t>
  </si>
  <si>
    <t>(　参考　）</t>
    <rPh sb="2" eb="4">
      <t>サンコウ</t>
    </rPh>
    <phoneticPr fontId="6"/>
  </si>
  <si>
    <t>(Ｅ)</t>
  </si>
  <si>
    <t>会計名</t>
    <rPh sb="0" eb="2">
      <t>カイケイ</t>
    </rPh>
    <rPh sb="2" eb="3">
      <t>メイ</t>
    </rPh>
    <phoneticPr fontId="6"/>
  </si>
  <si>
    <t>被保険者
1人当り</t>
  </si>
  <si>
    <t>※1 平成31年度中に市町村合併した団体で、合併前の団体ごとの決算に基づく実質公債費比率を算出していない団体については、グラフを表記しない。</t>
  </si>
  <si>
    <t>一部事務組合負担金（補助費等）</t>
    <rPh sb="0" eb="2">
      <t>イチブ</t>
    </rPh>
    <rPh sb="2" eb="4">
      <t>ジム</t>
    </rPh>
    <rPh sb="4" eb="6">
      <t>クミアイ</t>
    </rPh>
    <rPh sb="6" eb="9">
      <t>フタンキン</t>
    </rPh>
    <rPh sb="10" eb="13">
      <t>ホジョヒ</t>
    </rPh>
    <rPh sb="13" eb="14">
      <t>トウ</t>
    </rPh>
    <phoneticPr fontId="6"/>
  </si>
  <si>
    <t>低開発</t>
    <rPh sb="0" eb="1">
      <t>テイ</t>
    </rPh>
    <rPh sb="1" eb="3">
      <t>カイハツ</t>
    </rPh>
    <phoneticPr fontId="6"/>
  </si>
  <si>
    <t>定数</t>
    <rPh sb="0" eb="2">
      <t>テイスウ</t>
    </rPh>
    <phoneticPr fontId="6"/>
  </si>
  <si>
    <t>普通建設事業費</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</si>
  <si>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</si>
  <si>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</si>
  <si>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</si>
  <si>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</si>
  <si>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</si>
  <si>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</si>
  <si>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</si>
  <si>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</si>
  <si>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うち技能労務職員</t>
    <rPh sb="3" eb="5">
      <t>ギノウ</t>
    </rPh>
    <rPh sb="5" eb="7">
      <t>ロウム</t>
    </rPh>
    <rPh sb="7" eb="9">
      <t>ショクイン</t>
    </rPh>
    <phoneticPr fontId="6"/>
  </si>
  <si>
    <t>被保険者数(人)</t>
  </si>
  <si>
    <t>類似団体平均</t>
    <rPh sb="0" eb="2">
      <t>ルイジ</t>
    </rPh>
    <rPh sb="2" eb="4">
      <t>ダンタイ</t>
    </rPh>
    <rPh sb="4" eb="6">
      <t>ヘイキン</t>
    </rPh>
    <phoneticPr fontId="6"/>
  </si>
  <si>
    <t>　　　所得割</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</si>
  <si>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</si>
  <si>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組合等負担等見込額</t>
  </si>
  <si>
    <t>翌年度に繰越すべき財源</t>
  </si>
  <si>
    <t>黒字額</t>
    <rPh sb="0" eb="2">
      <t>クロジ</t>
    </rPh>
    <rPh sb="2" eb="3">
      <t>ガク</t>
    </rPh>
    <phoneticPr fontId="38"/>
  </si>
  <si>
    <t>公債費負担比率</t>
    <rPh sb="0" eb="3">
      <t>コウサイヒ</t>
    </rPh>
    <rPh sb="3" eb="5">
      <t>フタン</t>
    </rPh>
    <rPh sb="5" eb="7">
      <t>ヒリツ</t>
    </rPh>
    <phoneticPr fontId="6"/>
  </si>
  <si>
    <t>(A)－(B)</t>
  </si>
  <si>
    <t>(注釈)</t>
    <rPh sb="1" eb="2">
      <t>チュウ</t>
    </rPh>
    <rPh sb="2" eb="3">
      <t>シャク</t>
    </rPh>
    <phoneticPr fontId="6"/>
  </si>
  <si>
    <t>(Ｃ)－(Ｄ)</t>
  </si>
  <si>
    <t>近畿</t>
    <rPh sb="0" eb="2">
      <t>キンキ</t>
    </rPh>
    <phoneticPr fontId="6"/>
  </si>
  <si>
    <t>内訳</t>
    <rPh sb="0" eb="2">
      <t>ウチワケ</t>
    </rPh>
    <phoneticPr fontId="6"/>
  </si>
  <si>
    <t>取手市介護保険特別会計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</si>
  <si>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</si>
  <si>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</si>
  <si>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地方債</t>
  </si>
  <si>
    <t>地方譲与税</t>
  </si>
  <si>
    <t>実質収支額</t>
  </si>
  <si>
    <t>当該団体決算額
（千円）</t>
    <rPh sb="0" eb="2">
      <t>トウガイ</t>
    </rPh>
    <rPh sb="2" eb="4">
      <t>ダンタイ</t>
    </rPh>
    <rPh sb="4" eb="6">
      <t>ケッサン</t>
    </rPh>
    <rPh sb="6" eb="7">
      <t>ガク</t>
    </rPh>
    <rPh sb="9" eb="11">
      <t>センエン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</si>
  <si>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</si>
  <si>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減債基金積立相当額</t>
    <rPh sb="0" eb="2">
      <t>ゲンサイ</t>
    </rPh>
    <rPh sb="2" eb="4">
      <t>キキン</t>
    </rPh>
    <rPh sb="4" eb="6">
      <t>ツミタテ</t>
    </rPh>
    <rPh sb="6" eb="9">
      <t>ソウトウガク</t>
    </rPh>
    <phoneticPr fontId="41"/>
  </si>
  <si>
    <t>類似団体内平均値</t>
  </si>
  <si>
    <t>満期一括償還地方債の一年当たりの元金償還金に相当するもの
（年度割相当額）</t>
  </si>
  <si>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</si>
  <si>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</si>
  <si>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41"/>
  </si>
  <si>
    <t>増減率  (％)</t>
    <rPh sb="0" eb="2">
      <t>ゾウゲン</t>
    </rPh>
    <rPh sb="2" eb="3">
      <t>リツ</t>
    </rPh>
    <phoneticPr fontId="6"/>
  </si>
  <si>
    <t>労働費</t>
  </si>
  <si>
    <t>健全化判断比率</t>
  </si>
  <si>
    <t>　　　法人均等割</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</si>
  <si>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</si>
  <si>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</si>
  <si>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</si>
  <si>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</si>
  <si>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債務負担行為に基づく支出予定額</t>
  </si>
  <si>
    <t>取手市農業公社</t>
    <rPh sb="0" eb="3">
      <t>トリデシ</t>
    </rPh>
    <rPh sb="3" eb="5">
      <t>ノウギョウ</t>
    </rPh>
    <rPh sb="5" eb="7">
      <t>コウシャ</t>
    </rPh>
    <phoneticPr fontId="6"/>
  </si>
  <si>
    <t>単年度収支</t>
  </si>
  <si>
    <t>▲地方債に係る元利償還金及び準元利償還金に要する経費として
普通交付税の額の算定に用いる基準財政需要額に算入された額</t>
  </si>
  <si>
    <t>標準税収入額等</t>
  </si>
  <si>
    <t>失業対策事業費</t>
  </si>
  <si>
    <t>公営企業債等繰入見込額</t>
  </si>
  <si>
    <t>財源超過</t>
    <rPh sb="0" eb="2">
      <t>ザイゲン</t>
    </rPh>
    <rPh sb="2" eb="4">
      <t>チョウカ</t>
    </rPh>
    <phoneticPr fontId="6"/>
  </si>
  <si>
    <t>平成30年度</t>
  </si>
  <si>
    <t>退職手当負担見込額</t>
  </si>
  <si>
    <t>利子補給に係るもの</t>
  </si>
  <si>
    <t>設立法人等の負債額等負担見込額</t>
  </si>
  <si>
    <t>充当可能財源等(B)</t>
  </si>
  <si>
    <t>　繰出金</t>
  </si>
  <si>
    <t>充当可能基金</t>
  </si>
  <si>
    <t>事業会計の一覧</t>
    <rPh sb="0" eb="2">
      <t>ジギョウ</t>
    </rPh>
    <rPh sb="2" eb="4">
      <t>カイケイ</t>
    </rPh>
    <phoneticPr fontId="6"/>
  </si>
  <si>
    <t>Ⅲ－３</t>
  </si>
  <si>
    <t>分母比</t>
    <rPh sb="0" eb="2">
      <t>ブンボ</t>
    </rPh>
    <rPh sb="2" eb="3">
      <t>ヒ</t>
    </rPh>
    <phoneticPr fontId="6"/>
  </si>
  <si>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</si>
  <si>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</si>
  <si>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</si>
  <si>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</si>
  <si>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</si>
  <si>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</si>
  <si>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</si>
  <si>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</si>
  <si>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うち単独</t>
  </si>
  <si>
    <t>その他特定目的基金</t>
  </si>
  <si>
    <r>
      <t>資金不足比率 (※</t>
    </r>
    <r>
      <rPr>
        <sz val="9"/>
        <color indexed="8"/>
        <rFont val="ＭＳ ゴシック"/>
        <family val="3"/>
        <charset val="128"/>
      </rPr>
      <t>4)</t>
    </r>
  </si>
  <si>
    <t>うち日本人(人)</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</si>
  <si>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</si>
  <si>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</si>
  <si>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算入公債費等の額</t>
    <rPh sb="0" eb="2">
      <t>サンニュウ</t>
    </rPh>
    <rPh sb="2" eb="4">
      <t>コウサイ</t>
    </rPh>
    <rPh sb="4" eb="5">
      <t>ヒ</t>
    </rPh>
    <rPh sb="5" eb="6">
      <t>トウ</t>
    </rPh>
    <rPh sb="7" eb="8">
      <t>ガク</t>
    </rPh>
    <phoneticPr fontId="6"/>
  </si>
  <si>
    <t>基準財政需要額算入見込額</t>
  </si>
  <si>
    <t>利子割交付金</t>
  </si>
  <si>
    <t>公債費に準ずる債務負担行為に係るもの</t>
  </si>
  <si>
    <t>自動車取得税交付金</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</si>
  <si>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</si>
  <si>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</si>
  <si>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</si>
  <si>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実質収支比率等に係る経年分析</t>
  </si>
  <si>
    <r>
      <t>2</t>
    </r>
    <r>
      <rPr>
        <sz val="9"/>
        <color indexed="8"/>
        <rFont val="ＭＳ ゴシック"/>
        <family val="3"/>
        <charset val="128"/>
      </rPr>
      <t>7年国調</t>
    </r>
    <rPh sb="2" eb="3">
      <t>ネン</t>
    </rPh>
    <rPh sb="3" eb="4">
      <t>コク</t>
    </rPh>
    <rPh sb="4" eb="5">
      <t>チョウ</t>
    </rPh>
    <phoneticPr fontId="6"/>
  </si>
  <si>
    <t>将来負担比率の分子</t>
  </si>
  <si>
    <t>保険税(料)収入額</t>
  </si>
  <si>
    <t>財政調整基金残高</t>
  </si>
  <si>
    <t>実質単年度収支</t>
    <rPh sb="0" eb="2">
      <t>ジッシツ</t>
    </rPh>
    <rPh sb="2" eb="5">
      <t>タンネンド</t>
    </rPh>
    <rPh sb="5" eb="7">
      <t>シュウシ</t>
    </rPh>
    <phoneticPr fontId="38"/>
  </si>
  <si>
    <t>歳出</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</si>
  <si>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</si>
  <si>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</si>
  <si>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xml:space="preserve"> </t>
  </si>
  <si>
    <t>連結実質赤字比率に係る赤字・黒字の構成分析</t>
  </si>
  <si>
    <t>　法定外普通税</t>
  </si>
  <si>
    <t>超過課税分</t>
    <rPh sb="0" eb="2">
      <t>チョウカ</t>
    </rPh>
    <rPh sb="2" eb="4">
      <t>カゼイ</t>
    </rPh>
    <rPh sb="4" eb="5">
      <t>ブン</t>
    </rPh>
    <phoneticPr fontId="6"/>
  </si>
  <si>
    <t>軽油引取税交付金</t>
  </si>
  <si>
    <t>普通税</t>
    <rPh sb="0" eb="2">
      <t>フツウ</t>
    </rPh>
    <rPh sb="2" eb="3">
      <t>ゼイ</t>
    </rPh>
    <phoneticPr fontId="35"/>
  </si>
  <si>
    <t>計</t>
    <rPh sb="0" eb="1">
      <t>ケイ</t>
    </rPh>
    <phoneticPr fontId="6"/>
  </si>
  <si>
    <t>市区町村長</t>
    <rPh sb="0" eb="2">
      <t>シク</t>
    </rPh>
    <rPh sb="2" eb="4">
      <t>チョウソン</t>
    </rPh>
    <rPh sb="4" eb="5">
      <t>チョウ</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</si>
  <si>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</si>
  <si>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</si>
  <si>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</si>
  <si>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</si>
  <si>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t>基準財政収入額</t>
  </si>
  <si>
    <t>赤字額</t>
    <rPh sb="0" eb="2">
      <t>アカジ</t>
    </rPh>
    <rPh sb="2" eb="3">
      <t>ガク</t>
    </rPh>
    <phoneticPr fontId="38"/>
  </si>
  <si>
    <t>債務負担行為</t>
    <rPh sb="0" eb="2">
      <t>サイム</t>
    </rPh>
    <rPh sb="2" eb="4">
      <t>フタン</t>
    </rPh>
    <rPh sb="4" eb="6">
      <t>コウイ</t>
    </rPh>
    <phoneticPr fontId="6"/>
  </si>
  <si>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</si>
  <si>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</si>
  <si>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</si>
  <si>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</si>
  <si>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</si>
  <si>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</si>
  <si>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過疎</t>
    <rPh sb="0" eb="2">
      <t>カソ</t>
    </rPh>
    <phoneticPr fontId="6"/>
  </si>
  <si>
    <t>一般会計等の一覧</t>
  </si>
  <si>
    <t>茨城県取手市</t>
  </si>
  <si>
    <t>　連結実質赤字比率</t>
    <rPh sb="1" eb="3">
      <t>レンケツ</t>
    </rPh>
    <rPh sb="3" eb="5">
      <t>ジッシツ</t>
    </rPh>
    <rPh sb="5" eb="7">
      <t>アカジ</t>
    </rPh>
    <rPh sb="7" eb="9">
      <t>ヒリツ</t>
    </rPh>
    <phoneticPr fontId="6"/>
  </si>
  <si>
    <t>取手市健康福祉医療事業団</t>
    <rPh sb="0" eb="3">
      <t>トリデシ</t>
    </rPh>
    <rPh sb="3" eb="5">
      <t>ケンコウ</t>
    </rPh>
    <rPh sb="5" eb="7">
      <t>フクシ</t>
    </rPh>
    <rPh sb="7" eb="9">
      <t>イリョウ</t>
    </rPh>
    <rPh sb="9" eb="12">
      <t>ジギョウダン</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</si>
  <si>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</si>
  <si>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</si>
  <si>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</si>
  <si>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</si>
  <si>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(Ｆ)</t>
  </si>
  <si>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</si>
  <si>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</si>
  <si>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</si>
  <si>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</si>
  <si>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当該団体（円）</t>
    <rPh sb="0" eb="2">
      <t>トウガイ</t>
    </rPh>
    <rPh sb="2" eb="4">
      <t>ダンタイ</t>
    </rPh>
    <rPh sb="5" eb="6">
      <t>エン</t>
    </rPh>
    <phoneticPr fontId="6"/>
  </si>
  <si>
    <t xml:space="preserve"> H30</t>
  </si>
  <si>
    <t>ふるさと取手応援基金</t>
    <rPh sb="4" eb="6">
      <t>トリデ</t>
    </rPh>
    <rPh sb="6" eb="8">
      <t>オウエン</t>
    </rPh>
    <rPh sb="8" eb="10">
      <t>キキン</t>
    </rPh>
    <phoneticPr fontId="40"/>
  </si>
  <si>
    <t>充当可能財源等</t>
    <rPh sb="0" eb="2">
      <t>ジュウトウ</t>
    </rPh>
    <rPh sb="2" eb="4">
      <t>カノウ</t>
    </rPh>
    <rPh sb="4" eb="6">
      <t>ザイゲン</t>
    </rPh>
    <rPh sb="6" eb="7">
      <t>トウ</t>
    </rPh>
    <phoneticPr fontId="6"/>
  </si>
  <si>
    <t>減債基金</t>
  </si>
  <si>
    <t>分離課税所得割交付金</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</si>
  <si>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</si>
  <si>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</si>
  <si>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</si>
  <si>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性質別歳出の状況（単位 千円・％）</t>
    <rPh sb="0" eb="2">
      <t>セイシツ</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</si>
  <si>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</si>
  <si>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</si>
  <si>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</si>
  <si>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平成29年度(千円･％)</t>
    <rPh sb="0" eb="2">
      <t>ヘイセイ</t>
    </rPh>
    <rPh sb="4" eb="6">
      <t>ネンド</t>
    </rPh>
    <rPh sb="7" eb="9">
      <t>センエン</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</si>
  <si>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</si>
  <si>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茨城県</t>
  </si>
  <si>
    <t>平成30年度(千円)</t>
    <rPh sb="0" eb="2">
      <t>ヘイセイ</t>
    </rPh>
    <rPh sb="4" eb="6">
      <t>ネンド</t>
    </rPh>
    <rPh sb="7" eb="9">
      <t>センエン</t>
    </rPh>
    <phoneticPr fontId="6"/>
  </si>
  <si>
    <t>目的別歳出の状況（単位 千円・％）</t>
  </si>
  <si>
    <t>　将来負担比率</t>
    <rPh sb="1" eb="3">
      <t>ショウライ</t>
    </rPh>
    <rPh sb="3" eb="5">
      <t>フタン</t>
    </rPh>
    <rPh sb="5" eb="7">
      <t>ヒリツ</t>
    </rPh>
    <phoneticPr fontId="6"/>
  </si>
  <si>
    <t>　うち、健全化法施行規則附則第三条に係る負担見込額</t>
  </si>
  <si>
    <t>　扶助費</t>
  </si>
  <si>
    <t xml:space="preserve">組合等負担等見込額 </t>
    <rPh sb="0" eb="2">
      <t>クミアイ</t>
    </rPh>
    <rPh sb="2" eb="3">
      <t>トウ</t>
    </rPh>
    <rPh sb="3" eb="5">
      <t>フタン</t>
    </rPh>
    <rPh sb="5" eb="6">
      <t>トウ</t>
    </rPh>
    <rPh sb="6" eb="9">
      <t>ミコミガク</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</si>
  <si>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</si>
  <si>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</si>
  <si>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</si>
  <si>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</si>
  <si>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</si>
  <si>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</si>
  <si>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</si>
  <si>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</si>
  <si>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経常損益</t>
  </si>
  <si>
    <t>　法定目的税</t>
  </si>
  <si>
    <t>27年国調(人)</t>
    <rPh sb="2" eb="3">
      <t>ネン</t>
    </rPh>
    <rPh sb="3" eb="4">
      <t>コク</t>
    </rPh>
    <rPh sb="4" eb="5">
      <t>チョウ</t>
    </rPh>
    <phoneticPr fontId="6"/>
  </si>
  <si>
    <t>取手市</t>
  </si>
  <si>
    <t>地方交付税種地</t>
    <rPh sb="0" eb="2">
      <t>チホウ</t>
    </rPh>
    <rPh sb="2" eb="5">
      <t>コウフゼイ</t>
    </rPh>
    <rPh sb="5" eb="6">
      <t>シュ</t>
    </rPh>
    <rPh sb="6" eb="7">
      <t>チ</t>
    </rPh>
    <phoneticPr fontId="6"/>
  </si>
  <si>
    <t>地方特例交付金</t>
  </si>
  <si>
    <t>消防費</t>
  </si>
  <si>
    <t>　　(※1)</t>
  </si>
  <si>
    <t>首都</t>
    <rPh sb="0" eb="2">
      <t>シュト</t>
    </rPh>
    <phoneticPr fontId="6"/>
  </si>
  <si>
    <t>一部事務組合等名</t>
    <rPh sb="0" eb="2">
      <t>イチブ</t>
    </rPh>
    <rPh sb="2" eb="4">
      <t>ジム</t>
    </rPh>
    <rPh sb="4" eb="6">
      <t>クミアイ</t>
    </rPh>
    <rPh sb="6" eb="7">
      <t>トウ</t>
    </rPh>
    <rPh sb="7" eb="8">
      <t>メイ</t>
    </rPh>
    <phoneticPr fontId="34"/>
  </si>
  <si>
    <t>当該団体
からの
貸付金</t>
  </si>
  <si>
    <t>H29</t>
  </si>
  <si>
    <t>地方独立行政法人に係る将来負担額</t>
  </si>
  <si>
    <t>面積 (k㎡)</t>
    <rPh sb="0" eb="2">
      <t>メンセキ</t>
    </rPh>
    <phoneticPr fontId="6"/>
  </si>
  <si>
    <t xml:space="preserve"> H29</t>
  </si>
  <si>
    <t>○</t>
  </si>
  <si>
    <t>参考</t>
    <rPh sb="0" eb="2">
      <t>サンコウ</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</si>
  <si>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</si>
  <si>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</si>
  <si>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標準財政規模</t>
    <rPh sb="0" eb="2">
      <t>ヒョウジュン</t>
    </rPh>
    <rPh sb="2" eb="4">
      <t>ザイセイ</t>
    </rPh>
    <rPh sb="4" eb="6">
      <t>キボ</t>
    </rPh>
    <phoneticPr fontId="6"/>
  </si>
  <si>
    <t>※5：産業構造の比率は、分母を就業人口総数とし、分類不能の産業を除いて算出。</t>
  </si>
  <si>
    <t>繰上償還金</t>
  </si>
  <si>
    <t>　人件費</t>
  </si>
  <si>
    <t>公債費負担の状況</t>
    <rPh sb="0" eb="3">
      <t>コウサイヒ</t>
    </rPh>
    <rPh sb="3" eb="5">
      <t>フタン</t>
    </rPh>
    <rPh sb="6" eb="8">
      <t>ジョウキョウ</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</si>
  <si>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</si>
  <si>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</si>
  <si>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一時借入金利子
（同一団体における会計間の現金運用に係る利子は除く）</t>
  </si>
  <si>
    <t>実質収支</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</si>
  <si>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</si>
  <si>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</si>
  <si>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</si>
  <si>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財政力指数</t>
    <rPh sb="0" eb="3">
      <t>ザイセイリョク</t>
    </rPh>
    <rPh sb="3" eb="5">
      <t>シスウ</t>
    </rPh>
    <phoneticPr fontId="6"/>
  </si>
  <si>
    <t>-</t>
  </si>
  <si>
    <t>職員数
(人)</t>
    <rPh sb="0" eb="3">
      <t>ショクインスウ</t>
    </rPh>
    <phoneticPr fontId="6"/>
  </si>
  <si>
    <t>中部</t>
    <rPh sb="0" eb="2">
      <t>チュウブ</t>
    </rPh>
    <phoneticPr fontId="6"/>
  </si>
  <si>
    <t>　うち公的資金</t>
    <rPh sb="3" eb="5">
      <t>コウテキ</t>
    </rPh>
    <phoneticPr fontId="6"/>
  </si>
  <si>
    <t>22年国調(人)</t>
    <rPh sb="2" eb="3">
      <t>ネン</t>
    </rPh>
    <rPh sb="3" eb="4">
      <t>コク</t>
    </rPh>
    <rPh sb="4" eb="5">
      <t>チョウ</t>
    </rPh>
    <phoneticPr fontId="6"/>
  </si>
  <si>
    <t>議会議長</t>
    <rPh sb="0" eb="2">
      <t>ギカイ</t>
    </rPh>
    <rPh sb="2" eb="4">
      <t>ギチョウ</t>
    </rPh>
    <phoneticPr fontId="6"/>
  </si>
  <si>
    <t>積立金</t>
  </si>
  <si>
    <t>-2.8</t>
  </si>
  <si>
    <t>山振</t>
    <rPh sb="0" eb="1">
      <t>ヤマ</t>
    </rPh>
    <rPh sb="1" eb="2">
      <t>フ</t>
    </rPh>
    <phoneticPr fontId="6"/>
  </si>
  <si>
    <t>平成30年度</t>
    <rPh sb="0" eb="2">
      <t>ヘイセイ</t>
    </rPh>
    <rPh sb="4" eb="6">
      <t>ネンド</t>
    </rPh>
    <phoneticPr fontId="37"/>
  </si>
  <si>
    <t>公営事業等への繰出</t>
    <rPh sb="0" eb="2">
      <t>コウエイ</t>
    </rPh>
    <rPh sb="2" eb="4">
      <t>ジギョウ</t>
    </rPh>
    <rPh sb="4" eb="5">
      <t>トウ</t>
    </rPh>
    <rPh sb="7" eb="9">
      <t>クリダ</t>
    </rPh>
    <phoneticPr fontId="6"/>
  </si>
  <si>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36"/>
  </si>
  <si>
    <t>一般職員等(※6)</t>
    <rPh sb="0" eb="2">
      <t>イッパン</t>
    </rPh>
    <rPh sb="2" eb="4">
      <t>ショクイン</t>
    </rPh>
    <rPh sb="4" eb="5">
      <t>トウ</t>
    </rPh>
    <phoneticPr fontId="6"/>
  </si>
  <si>
    <t>　実質赤字比率</t>
    <rPh sb="1" eb="3">
      <t>ジッシツ</t>
    </rPh>
    <rPh sb="3" eb="5">
      <t>アカジ</t>
    </rPh>
    <rPh sb="5" eb="7">
      <t>ヒリツ</t>
    </rPh>
    <phoneticPr fontId="6"/>
  </si>
  <si>
    <t>31.01.01(人)</t>
  </si>
  <si>
    <t>平成30年度</t>
    <rPh sb="0" eb="2">
      <t>ヘイセイ</t>
    </rPh>
    <rPh sb="4" eb="6">
      <t>ネンド</t>
    </rPh>
    <phoneticPr fontId="6"/>
  </si>
  <si>
    <r>
      <t>2</t>
    </r>
    <r>
      <rPr>
        <sz val="9"/>
        <color indexed="8"/>
        <rFont val="ＭＳ ゴシック"/>
        <family val="3"/>
        <charset val="128"/>
      </rPr>
      <t>2年国調</t>
    </r>
    <rPh sb="2" eb="3">
      <t>ネン</t>
    </rPh>
    <rPh sb="3" eb="4">
      <t>コク</t>
    </rPh>
    <rPh sb="4" eb="5">
      <t>チョウ</t>
    </rPh>
    <phoneticPr fontId="6"/>
  </si>
  <si>
    <t>H26</t>
  </si>
  <si>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</si>
  <si>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</si>
  <si>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</si>
  <si>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うち臨時財政対策債</t>
  </si>
  <si>
    <t>歳入合計</t>
  </si>
  <si>
    <t>類似団体平均(円)</t>
    <rPh sb="0" eb="2">
      <t>ルイジ</t>
    </rPh>
    <rPh sb="2" eb="4">
      <t>ダンタイ</t>
    </rPh>
    <rPh sb="4" eb="6">
      <t>ヘイキン</t>
    </rPh>
    <rPh sb="7" eb="8">
      <t>エン</t>
    </rPh>
    <phoneticPr fontId="6"/>
  </si>
  <si>
    <t>実質単年度収支</t>
  </si>
  <si>
    <t>　　軽自動車税</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</si>
  <si>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</si>
  <si>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</si>
  <si>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（参考）　普通建設事業費の分析</t>
    <rPh sb="1" eb="3">
      <t>サンコウ</t>
    </rPh>
    <rPh sb="5" eb="7">
      <t>フツウ</t>
    </rPh>
    <rPh sb="7" eb="9">
      <t>ケンセツ</t>
    </rPh>
    <rPh sb="9" eb="11">
      <t>ジギョウ</t>
    </rPh>
    <rPh sb="11" eb="12">
      <t>ヒ</t>
    </rPh>
    <rPh sb="13" eb="15">
      <t>ブンセキ</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</si>
  <si>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</si>
  <si>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</si>
  <si>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平成28年度</t>
    <rPh sb="0" eb="2">
      <t>ヘイセイ</t>
    </rPh>
    <rPh sb="4" eb="6">
      <t>ネンド</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</si>
  <si>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</si>
  <si>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</si>
  <si>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　　入湯税</t>
  </si>
  <si>
    <t>世帯数 (世帯)</t>
    <rPh sb="0" eb="3">
      <t>セタイスウ</t>
    </rPh>
    <phoneticPr fontId="6"/>
  </si>
  <si>
    <t>(Ｃ)</t>
  </si>
  <si>
    <t>職員の状況</t>
    <rPh sb="0" eb="2">
      <t>ショクイン</t>
    </rPh>
    <rPh sb="3" eb="5">
      <t>ジョウキョウ</t>
    </rPh>
    <phoneticPr fontId="6"/>
  </si>
  <si>
    <t>給料月額
(百円)</t>
    <rPh sb="0" eb="2">
      <t>キュウリョウ</t>
    </rPh>
    <rPh sb="2" eb="3">
      <t>ツキ</t>
    </rPh>
    <rPh sb="3" eb="4">
      <t>ガク</t>
    </rPh>
    <rPh sb="6" eb="8">
      <t>ヒャクエン</t>
    </rPh>
    <phoneticPr fontId="6"/>
  </si>
  <si>
    <t>教育長</t>
  </si>
  <si>
    <t>地方公社・第三セクター等名</t>
    <rPh sb="12" eb="13">
      <t>メイ</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</si>
  <si>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</si>
  <si>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9"/>
  </si>
  <si>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</si>
  <si>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</si>
  <si>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</si>
  <si>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</si>
  <si>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</si>
  <si>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</si>
  <si>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　※地方公共団体財政健全化法に基づき将来負担比率の算定対象となっている法人については、○印を付与している。</t>
  </si>
  <si>
    <t>総収益
（歳入）</t>
  </si>
  <si>
    <t>その他の会計</t>
  </si>
  <si>
    <t>健全化判断比率</t>
    <rPh sb="0" eb="3">
      <t>ケンゼンカ</t>
    </rPh>
    <rPh sb="3" eb="5">
      <t>ハンダン</t>
    </rPh>
    <rPh sb="5" eb="7">
      <t>ヒリツ</t>
    </rPh>
    <phoneticPr fontId="37"/>
  </si>
  <si>
    <t>合計</t>
    <rPh sb="0" eb="2">
      <t>ゴウケイ</t>
    </rPh>
    <phoneticPr fontId="6"/>
  </si>
  <si>
    <t>ラスパイレス指数</t>
    <rPh sb="6" eb="8">
      <t>シスウ</t>
    </rPh>
    <phoneticPr fontId="6"/>
  </si>
  <si>
    <t>投資的経費計</t>
    <rPh sb="5" eb="6">
      <t>ケイ</t>
    </rPh>
    <phoneticPr fontId="6"/>
  </si>
  <si>
    <t>現年</t>
    <rPh sb="0" eb="1">
      <t>ゲン</t>
    </rPh>
    <rPh sb="1" eb="2">
      <t>ネン</t>
    </rPh>
    <phoneticPr fontId="6"/>
  </si>
  <si>
    <t xml:space="preserve"> H26</t>
  </si>
  <si>
    <t>公営企業（法適）の一覧</t>
    <rPh sb="0" eb="2">
      <t>コウエイ</t>
    </rPh>
    <rPh sb="2" eb="4">
      <t>キギョウ</t>
    </rPh>
    <phoneticPr fontId="6"/>
  </si>
  <si>
    <t>公営企業に要する経費の財源とする地方債の償還の財源に
充てたと認められる繰入金</t>
  </si>
  <si>
    <t>地方公社・第三セクター等一覧</t>
    <rPh sb="0" eb="2">
      <t>チホウ</t>
    </rPh>
    <rPh sb="2" eb="4">
      <t>コウシャ</t>
    </rPh>
    <rPh sb="5" eb="6">
      <t>ダイ</t>
    </rPh>
    <rPh sb="6" eb="7">
      <t>３</t>
    </rPh>
    <rPh sb="11" eb="12">
      <t>トウ</t>
    </rPh>
    <rPh sb="12" eb="14">
      <t>イチラン</t>
    </rPh>
    <phoneticPr fontId="6"/>
  </si>
  <si>
    <t>会計名</t>
  </si>
  <si>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</si>
  <si>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3"/>
  </si>
  <si>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</si>
  <si>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</si>
  <si>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賃金（物件費）</t>
    <rPh sb="0" eb="2">
      <t>チンギン</t>
    </rPh>
    <rPh sb="3" eb="5">
      <t>ブッケン</t>
    </rPh>
    <rPh sb="5" eb="6">
      <t>ヒ</t>
    </rPh>
    <phoneticPr fontId="6"/>
  </si>
  <si>
    <t>(Ｄ)</t>
  </si>
  <si>
    <t>(単年度)</t>
    <rPh sb="1" eb="4">
      <t>タンネンド</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</si>
  <si>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</si>
  <si>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</si>
  <si>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経常収支比率</t>
    <rPh sb="0" eb="2">
      <t>ケイジョウ</t>
    </rPh>
    <rPh sb="2" eb="4">
      <t>シュウシ</t>
    </rPh>
    <rPh sb="4" eb="6">
      <t>ヒリツ</t>
    </rPh>
    <phoneticPr fontId="37"/>
  </si>
  <si>
    <t>積立不足額を考慮して算定した額</t>
    <rPh sb="0" eb="1">
      <t>ツ</t>
    </rPh>
    <rPh sb="1" eb="2">
      <t>タ</t>
    </rPh>
    <rPh sb="2" eb="5">
      <t>フソクガク</t>
    </rPh>
    <rPh sb="6" eb="8">
      <t>コウリョ</t>
    </rPh>
    <rPh sb="10" eb="12">
      <t>サンテイ</t>
    </rPh>
    <rPh sb="14" eb="15">
      <t>ガク</t>
    </rPh>
    <phoneticPr fontId="44"/>
  </si>
  <si>
    <t>前年度繰上充用金</t>
  </si>
  <si>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</si>
  <si>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</si>
  <si>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</si>
  <si>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</si>
  <si>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</si>
  <si>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</si>
  <si>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</si>
  <si>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4"/>
  </si>
  <si>
    <t>総費用
（歳出）</t>
  </si>
  <si>
    <t>(A)のうち充当一般財源等</t>
    <rPh sb="6" eb="8">
      <t>ジュウトウ</t>
    </rPh>
    <rPh sb="8" eb="10">
      <t>イッパン</t>
    </rPh>
    <rPh sb="10" eb="12">
      <t>ザイゲン</t>
    </rPh>
    <rPh sb="12" eb="13">
      <t>ナド</t>
    </rPh>
    <phoneticPr fontId="6"/>
  </si>
  <si>
    <t>議会費</t>
  </si>
  <si>
    <t>類似団体平均（円）</t>
    <rPh sb="0" eb="2">
      <t>ルイジ</t>
    </rPh>
    <rPh sb="2" eb="4">
      <t>ダンタイ</t>
    </rPh>
    <rPh sb="4" eb="6">
      <t>ヘイキン</t>
    </rPh>
    <rPh sb="7" eb="8">
      <t>エン</t>
    </rPh>
    <phoneticPr fontId="6"/>
  </si>
  <si>
    <t>　うち元金</t>
  </si>
  <si>
    <t>龍ヶ崎地方衛生組合（一般会計）</t>
    <rPh sb="0" eb="3">
      <t>リュウガサキ</t>
    </rPh>
    <rPh sb="3" eb="5">
      <t>チホウ</t>
    </rPh>
    <rPh sb="5" eb="7">
      <t>エイセイ</t>
    </rPh>
    <rPh sb="7" eb="9">
      <t>クミアイ</t>
    </rPh>
    <rPh sb="10" eb="12">
      <t>イッパン</t>
    </rPh>
    <rPh sb="12" eb="14">
      <t>カイケイ</t>
    </rPh>
    <phoneticPr fontId="36"/>
  </si>
  <si>
    <t>道府県民税所得割臨時交付金</t>
  </si>
  <si>
    <t>　　　法人税割</t>
  </si>
  <si>
    <t>地方交付税</t>
  </si>
  <si>
    <t>国庫支出金</t>
  </si>
  <si>
    <t>農林水産業費</t>
  </si>
  <si>
    <t>　　固定資産税</t>
  </si>
  <si>
    <t>土木費</t>
  </si>
  <si>
    <t>特別地方消費税交付金</t>
  </si>
  <si>
    <t>　　市町村たばこ税</t>
  </si>
  <si>
    <t>　　水利地益税等</t>
  </si>
  <si>
    <t>H27</t>
  </si>
  <si>
    <t>教育費</t>
  </si>
  <si>
    <t>類似団体内平均(円)</t>
    <rPh sb="0" eb="2">
      <t>ルイジ</t>
    </rPh>
    <rPh sb="2" eb="4">
      <t>ダンタイ</t>
    </rPh>
    <phoneticPr fontId="6"/>
  </si>
  <si>
    <t>公債費</t>
  </si>
  <si>
    <t>諸支出金</t>
    <rPh sb="3" eb="4">
      <t>キン</t>
    </rPh>
    <phoneticPr fontId="39"/>
  </si>
  <si>
    <t>目的税</t>
  </si>
  <si>
    <t>災害復旧事業費</t>
  </si>
  <si>
    <t>実質公債費比率</t>
    <rPh sb="0" eb="2">
      <t>ジッシツ</t>
    </rPh>
    <rPh sb="2" eb="5">
      <t>コウサイヒ</t>
    </rPh>
    <rPh sb="5" eb="7">
      <t>ヒリツ</t>
    </rPh>
    <phoneticPr fontId="37"/>
  </si>
  <si>
    <t>　　事業所税</t>
  </si>
  <si>
    <t>　投資・出資金・貸付金</t>
  </si>
  <si>
    <t>地方公務員等共済組合に係るもの</t>
    <rPh sb="0" eb="2">
      <t>チホウ</t>
    </rPh>
    <rPh sb="2" eb="5">
      <t>コウムイン</t>
    </rPh>
    <rPh sb="5" eb="6">
      <t>トウ</t>
    </rPh>
    <rPh sb="6" eb="8">
      <t>キョウサイ</t>
    </rPh>
    <rPh sb="8" eb="10">
      <t>クミアイ</t>
    </rPh>
    <rPh sb="11" eb="12">
      <t>カカ</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</si>
  <si>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</si>
  <si>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</si>
  <si>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</si>
  <si>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</si>
  <si>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保険給付費</t>
  </si>
  <si>
    <t>合計</t>
  </si>
  <si>
    <t>他会計等
からの
繰入金</t>
  </si>
  <si>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</si>
  <si>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</si>
  <si>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</si>
  <si>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実質収支</t>
    <rPh sb="0" eb="2">
      <t>ジッシツ</t>
    </rPh>
    <rPh sb="2" eb="4">
      <t>シュウシ</t>
    </rPh>
    <phoneticPr fontId="6"/>
  </si>
  <si>
    <t>　うち減収補塡債(特例分)</t>
    <rPh sb="4" eb="5">
      <t>シュウ</t>
    </rPh>
    <rPh sb="9" eb="10">
      <t>トク</t>
    </rPh>
    <rPh sb="10" eb="11">
      <t>レイ</t>
    </rPh>
    <rPh sb="11" eb="12">
      <t>ブン</t>
    </rPh>
    <phoneticPr fontId="38"/>
  </si>
  <si>
    <t>下水道</t>
  </si>
  <si>
    <t>加入世帯数(世帯)</t>
  </si>
  <si>
    <t>工業用水道</t>
  </si>
  <si>
    <t>国民健康保険</t>
  </si>
  <si>
    <t>その他</t>
  </si>
  <si>
    <t>　うち補助</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</si>
  <si>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</si>
  <si>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</si>
  <si>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</si>
  <si>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</si>
  <si>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備考</t>
    <rPh sb="0" eb="2">
      <t>ビコウ</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</si>
  <si>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</si>
  <si>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</si>
  <si>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</si>
  <si>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取手市取手駅西口都市整備事業特別会計</t>
  </si>
  <si>
    <t>取手市用地先行取得事業特別会計</t>
  </si>
  <si>
    <t>取手地方公平委員会特別会計</t>
  </si>
  <si>
    <t>取手市後期高齢者医療特別会計</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</si>
  <si>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</si>
  <si>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</si>
  <si>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</si>
  <si>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</si>
  <si>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</si>
  <si>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</si>
  <si>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</si>
  <si>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</si>
  <si>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</si>
  <si>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</si>
  <si>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取手市外2市火葬場組合（一般会計）</t>
    <rPh sb="0" eb="3">
      <t>トリデシ</t>
    </rPh>
    <rPh sb="3" eb="4">
      <t>ガイ</t>
    </rPh>
    <rPh sb="5" eb="6">
      <t>シ</t>
    </rPh>
    <rPh sb="6" eb="8">
      <t>カソウ</t>
    </rPh>
    <rPh sb="8" eb="9">
      <t>ジョウ</t>
    </rPh>
    <rPh sb="9" eb="11">
      <t>クミアイ</t>
    </rPh>
    <rPh sb="12" eb="14">
      <t>イッパン</t>
    </rPh>
    <rPh sb="14" eb="16">
      <t>カイケイ</t>
    </rPh>
    <phoneticPr fontId="36"/>
  </si>
  <si>
    <t xml:space="preserve">退職手当負担見込額 </t>
    <rPh sb="0" eb="2">
      <t>タイショク</t>
    </rPh>
    <rPh sb="2" eb="4">
      <t>テアテ</t>
    </rPh>
    <rPh sb="4" eb="6">
      <t>フタン</t>
    </rPh>
    <rPh sb="6" eb="9">
      <t>ミコミガク</t>
    </rPh>
    <phoneticPr fontId="34"/>
  </si>
  <si>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</si>
  <si>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</si>
  <si>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</si>
  <si>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</si>
  <si>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</si>
  <si>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</si>
  <si>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</si>
  <si>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</si>
  <si>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</si>
  <si>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</si>
  <si>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普通建設事業費</t>
    <rPh sb="0" eb="2">
      <t>フツウ</t>
    </rPh>
    <rPh sb="2" eb="4">
      <t>ケンセツ</t>
    </rPh>
    <rPh sb="4" eb="7">
      <t>ジギョウヒ</t>
    </rPh>
    <phoneticPr fontId="6"/>
  </si>
  <si>
    <t>(A)-(B)</t>
  </si>
  <si>
    <t>H30</t>
  </si>
  <si>
    <t>▲ 3.49</t>
  </si>
  <si>
    <t>その他会計（赤字）</t>
  </si>
  <si>
    <t>H26末</t>
  </si>
  <si>
    <t>H27末</t>
  </si>
  <si>
    <t>H28末</t>
  </si>
  <si>
    <t>H29末</t>
  </si>
  <si>
    <t>公共施設整備基金</t>
    <rPh sb="0" eb="2">
      <t>コウキョウ</t>
    </rPh>
    <rPh sb="2" eb="4">
      <t>シセツ</t>
    </rPh>
    <rPh sb="4" eb="6">
      <t>セイビ</t>
    </rPh>
    <rPh sb="6" eb="8">
      <t>キキン</t>
    </rPh>
    <phoneticPr fontId="40"/>
  </si>
  <si>
    <t>みどりの基金</t>
    <rPh sb="4" eb="6">
      <t>キキン</t>
    </rPh>
    <phoneticPr fontId="40"/>
  </si>
  <si>
    <t>　将来負担比率、実質公債費比率ともに、類似団体平均と比較して高くなっているが、将来負担比率については、組合等負担見込額、退職手当負担見込額等の減により将来負担額合計が減となることから、また、実質公債費比率については、公債費に準ずる債務負担行為に充てた一般財源、一部事務組合への負担金の減により、対前年度比較では低下してい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</si>
  <si>
    <t>学校施設整備基金</t>
    <rPh sb="0" eb="2">
      <t>ガッコウ</t>
    </rPh>
    <rPh sb="2" eb="4">
      <t>シセツ</t>
    </rPh>
    <rPh sb="4" eb="6">
      <t>セイビ</t>
    </rPh>
    <rPh sb="6" eb="8">
      <t>キキン</t>
    </rPh>
    <phoneticPr fontId="4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</si>
  <si>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</si>
  <si>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6"/>
  </si>
  <si>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36"/>
  </si>
  <si>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36"/>
  </si>
  <si>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36"/>
  </si>
  <si>
    <t>取手市文化事業団</t>
    <rPh sb="0" eb="3">
      <t>トリデシ</t>
    </rPh>
    <rPh sb="3" eb="5">
      <t>ブンカ</t>
    </rPh>
    <rPh sb="5" eb="8">
      <t>ジギョウダン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</si>
  <si>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</si>
  <si>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</si>
  <si>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</si>
  <si>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</si>
  <si>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</si>
  <si>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平均と比較して高くなっているが、将来負担比率は対前年度比較では低下傾向にある。平成30年度については、将来負担額のうち地方債残高は増となっているものの、組合等負担見込額、退職手当負担見込額等の減により、分子となる将来負担額合計が減となった。また、普通交付税等が減となったものの、標準税収入等が増となり、分母全体が増となったことによるものである。
　ただし、将来負担比率が類時団体平均と比較して特に高くなっている要因としては、区画整理事業や小中学校の大規模改造等の公共資産への投資を行っており、将来世代が便益を享受する資産を形成する一方で、財源としている地方債残高が増加しているためである。さらに、公共施設全体として老朽化の程度が進行しており、そのための改修を実施するなど将来世代への負担も増加しているといえる。今後は、中長期的に経年での推移のバランスを注視し、健全な財政運営を進め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</si>
</sst>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11"/>
      <color indexed="8"/>
      <name val="ＭＳ ゴシック"/>
      <family val="3"/>
    </font>
    <font>
      <b/>
      <sz val="18"/>
      <color indexed="8"/>
      <name val="ＭＳ ゴシック"/>
      <family val="3"/>
    </font>
    <font>
      <sz val="9"/>
      <name val="ＭＳ ゴシック"/>
      <family val="3"/>
    </font>
    <font>
      <b/>
      <sz val="24"/>
      <color indexed="8"/>
      <name val="ＭＳ ゴシック"/>
      <family val="3"/>
    </font>
    <font>
      <sz val="9"/>
      <color indexed="8"/>
      <name val="ＭＳ ゴシック"/>
      <family val="3"/>
    </font>
    <font>
      <sz val="11"/>
      <name val="ＭＳ Ｐゴシック"/>
      <family val="3"/>
    </font>
    <font>
      <sz val="6"/>
      <name val="ＭＳ ゴシック"/>
      <family val="3"/>
    </font>
    <font>
      <sz val="6"/>
      <name val="游ゴシック"/>
      <family val="3"/>
    </font>
    <font>
      <sz val="11"/>
      <color indexed="8"/>
      <name val="ＭＳ Ｐゴシック"/>
      <family val="3"/>
    </font>
    <font>
      <b/>
      <sz val="9"/>
      <color indexed="9"/>
      <name val="ＭＳ ゴシック"/>
      <family val="3"/>
    </font>
    <font>
      <b/>
      <sz val="13"/>
      <color indexed="56"/>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1"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55812</c:v>
                </c:pt>
                <c:pt idx="1">
                  <c:v>45935</c:v>
                </c:pt>
                <c:pt idx="2">
                  <c:v>42021</c:v>
                </c:pt>
                <c:pt idx="3">
                  <c:v>38190</c:v>
                </c:pt>
                <c:pt idx="4">
                  <c:v>48619</c:v>
                </c:pt>
              </c:numCache>
            </c:numRef>
          </c:val>
          <c:smooth val="0"/>
        </c:ser>
        <c:dLbls>
          <c:showLegendKey val="0"/>
          <c:showVal val="0"/>
          <c:showCatName val="0"/>
          <c:showSerName val="0"/>
          <c:showPercent val="0"/>
          <c:showBubbleSize val="0"/>
        </c:dLbls>
        <c:marker val="1"/>
        <c:smooth val="0"/>
        <c:axId val="117330304"/>
        <c:axId val="117331840"/>
      </c:lineChart>
      <c:catAx>
        <c:axId val="117330304"/>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331840"/>
        <c:crosses val="autoZero"/>
        <c:auto val="1"/>
        <c:lblAlgn val="ctr"/>
        <c:lblOffset val="100"/>
        <c:tickLblSkip val="1"/>
        <c:noMultiLvlLbl val="0"/>
      </c:catAx>
      <c:valAx>
        <c:axId val="117331840"/>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733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3.02</c:v>
                </c:pt>
                <c:pt idx="1">
                  <c:v>3.99</c:v>
                </c:pt>
                <c:pt idx="2">
                  <c:v>3.97</c:v>
                </c:pt>
                <c:pt idx="3">
                  <c:v>5.41</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13.39</c:v>
                </c:pt>
                <c:pt idx="1">
                  <c:v>13.33</c:v>
                </c:pt>
                <c:pt idx="2">
                  <c:v>9.8699999999999992</c:v>
                </c:pt>
                <c:pt idx="3">
                  <c:v>10.29</c:v>
                </c:pt>
                <c:pt idx="4">
                  <c:v>9.89</c:v>
                </c:pt>
              </c:numCache>
            </c:numRef>
          </c:val>
        </c:ser>
        <c:dLbls>
          <c:showLegendKey val="0"/>
          <c:showVal val="0"/>
          <c:showCatName val="0"/>
          <c:showSerName val="0"/>
          <c:showPercent val="0"/>
          <c:showBubbleSize val="0"/>
        </c:dLbls>
        <c:gapWidth val="250"/>
        <c:overlap val="100"/>
        <c:axId val="121004416"/>
        <c:axId val="12100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1.1100000000000001</c:v>
                </c:pt>
                <c:pt idx="2">
                  <c:v>-3.49</c:v>
                </c:pt>
                <c:pt idx="3">
                  <c:v>1.8</c:v>
                </c:pt>
                <c:pt idx="4">
                  <c:v>-1.9</c:v>
                </c:pt>
              </c:numCache>
            </c:numRef>
          </c:val>
          <c:smooth val="0"/>
        </c:ser>
        <c:dLbls>
          <c:showLegendKey val="0"/>
          <c:showVal val="0"/>
          <c:showCatName val="0"/>
          <c:showSerName val="0"/>
          <c:showPercent val="0"/>
          <c:showBubbleSize val="0"/>
        </c:dLbls>
        <c:marker val="1"/>
        <c:smooth val="0"/>
        <c:axId val="121004416"/>
        <c:axId val="121006336"/>
      </c:lineChart>
      <c:catAx>
        <c:axId val="1210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21006336"/>
        <c:crosses val="autoZero"/>
        <c:auto val="1"/>
        <c:lblAlgn val="ctr"/>
        <c:lblOffset val="100"/>
        <c:tickLblSkip val="1"/>
        <c:noMultiLvlLbl val="0"/>
      </c:catAx>
      <c:valAx>
        <c:axId val="12100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10044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取手市用地先行取得事業特別会計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0.14000000000000001</c:v>
                </c:pt>
                <c:pt idx="8">
                  <c:v>#N/A</c:v>
                </c:pt>
                <c:pt idx="9">
                  <c:v>7.0000000000000007E-2</c:v>
                </c:pt>
              </c:numCache>
            </c:numRef>
          </c:val>
        </c:ser>
        <c:ser>
          <c:idx val="5"/>
          <c:order val="5"/>
          <c:tx>
            <c:strRef>
              <c:f>データシート!$A$32</c:f>
              <c:strCache>
                <c:ptCount val="1"/>
                <c:pt idx="0">
                  <c:v>取手市競輪事業特別会計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0.2</c:v>
                </c:pt>
                <c:pt idx="4">
                  <c:v>#N/A</c:v>
                </c:pt>
                <c:pt idx="5">
                  <c:v>0.2</c:v>
                </c:pt>
                <c:pt idx="6">
                  <c:v>#N/A</c:v>
                </c:pt>
                <c:pt idx="7">
                  <c:v>0.19</c:v>
                </c:pt>
                <c:pt idx="8">
                  <c:v>#N/A</c:v>
                </c:pt>
                <c:pt idx="9">
                  <c:v>0.12</c:v>
                </c:pt>
              </c:numCache>
            </c:numRef>
          </c:val>
        </c:ser>
        <c:ser>
          <c:idx val="6"/>
          <c:order val="6"/>
          <c:tx>
            <c:strRef>
              <c:f>データシート!$A$33</c:f>
              <c:strCache>
                <c:ptCount val="1"/>
                <c:pt idx="0">
                  <c:v>取手市取手駅西口都市整備事業特別会計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0.12</c:v>
                </c:pt>
                <c:pt idx="4">
                  <c:v>#N/A</c:v>
                </c:pt>
                <c:pt idx="5">
                  <c:v>0.1</c:v>
                </c:pt>
                <c:pt idx="6">
                  <c:v>#N/A</c:v>
                </c:pt>
                <c:pt idx="7">
                  <c:v>0.06</c:v>
                </c:pt>
                <c:pt idx="8">
                  <c:v>#N/A</c:v>
                </c:pt>
                <c:pt idx="9">
                  <c:v>0.13</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1.1399999999999999</c:v>
                </c:pt>
                <c:pt idx="2">
                  <c:v>#N/A</c:v>
                </c:pt>
                <c:pt idx="3">
                  <c:v>1.7</c:v>
                </c:pt>
                <c:pt idx="4">
                  <c:v>#N/A</c:v>
                </c:pt>
                <c:pt idx="5">
                  <c:v>2.3199999999999998</c:v>
                </c:pt>
                <c:pt idx="6">
                  <c:v>#N/A</c:v>
                </c:pt>
                <c:pt idx="7">
                  <c:v>0.91</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2.89</c:v>
                </c:pt>
                <c:pt idx="2">
                  <c:v>#N/A</c:v>
                </c:pt>
                <c:pt idx="3">
                  <c:v>3.85</c:v>
                </c:pt>
                <c:pt idx="4">
                  <c:v>#N/A</c:v>
                </c:pt>
                <c:pt idx="5">
                  <c:v>3.86</c:v>
                </c:pt>
                <c:pt idx="6">
                  <c:v>#N/A</c:v>
                </c:pt>
                <c:pt idx="7">
                  <c:v>5.34</c:v>
                </c:pt>
                <c:pt idx="8">
                  <c:v>#N/A</c:v>
                </c:pt>
                <c:pt idx="9">
                  <c:v>3.49</c:v>
                </c:pt>
              </c:numCache>
            </c:numRef>
          </c:val>
        </c:ser>
        <c:ser>
          <c:idx val="9"/>
          <c:order val="9"/>
          <c:tx>
            <c:strRef>
              <c:f>データシート!$A$36</c:f>
              <c:strCache>
                <c:ptCount val="1"/>
                <c:pt idx="0">
                  <c:v>取手市国民健康保険事業特別会計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3.01</c:v>
                </c:pt>
                <c:pt idx="2">
                  <c:v>#N/A</c:v>
                </c:pt>
                <c:pt idx="3">
                  <c:v>4.0599999999999996</c:v>
                </c:pt>
                <c:pt idx="4">
                  <c:v>#N/A</c:v>
                </c:pt>
                <c:pt idx="5">
                  <c:v>5.23</c:v>
                </c:pt>
                <c:pt idx="6">
                  <c:v>#N/A</c:v>
                </c:pt>
                <c:pt idx="7">
                  <c:v>4.83</c:v>
                </c:pt>
                <c:pt idx="8">
                  <c:v>#N/A</c:v>
                </c:pt>
                <c:pt idx="9">
                  <c:v>3.54</c:v>
                </c:pt>
              </c:numCache>
            </c:numRef>
          </c:val>
        </c:ser>
        <c:dLbls>
          <c:showLegendKey val="0"/>
          <c:showVal val="0"/>
          <c:showCatName val="0"/>
          <c:showSerName val="0"/>
          <c:showPercent val="0"/>
          <c:showBubbleSize val="0"/>
        </c:dLbls>
        <c:gapWidth val="150"/>
        <c:overlap val="100"/>
        <c:axId val="124118912"/>
        <c:axId val="124120448"/>
      </c:barChart>
      <c:catAx>
        <c:axId val="124118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4120448"/>
        <c:crosses val="autoZero"/>
        <c:auto val="1"/>
        <c:lblAlgn val="ctr"/>
        <c:lblOffset val="100"/>
        <c:tickLblSkip val="1"/>
        <c:noMultiLvlLbl val="0"/>
      </c:catAx>
      <c:valAx>
        <c:axId val="1241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41189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4467</c:v>
                </c:pt>
                <c:pt idx="5">
                  <c:v>4189</c:v>
                </c:pt>
                <c:pt idx="8">
                  <c:v>4262</c:v>
                </c:pt>
                <c:pt idx="11">
                  <c:v>4345</c:v>
                </c:pt>
                <c:pt idx="14">
                  <c:v>4434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112</c:v>
                </c:pt>
                <c:pt idx="6">
                  <c:v>14</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1503</c:v>
                </c:pt>
                <c:pt idx="3">
                  <c:v>1527</c:v>
                </c:pt>
                <c:pt idx="6">
                  <c:v>1497</c:v>
                </c:pt>
                <c:pt idx="9">
                  <c:v>1459</c:v>
                </c:pt>
                <c:pt idx="12">
                  <c:v>1439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53</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2</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4286</c:v>
                </c:pt>
                <c:pt idx="3">
                  <c:v>3974</c:v>
                </c:pt>
                <c:pt idx="6">
                  <c:v>4083</c:v>
                </c:pt>
                <c:pt idx="9">
                  <c:v>4327</c:v>
                </c:pt>
                <c:pt idx="12">
                  <c:v>4346</c:v>
                </c:pt>
              </c:numCache>
            </c:numRef>
          </c:val>
        </c:ser>
        <c:dLbls>
          <c:showLegendKey val="0"/>
          <c:showVal val="0"/>
          <c:showCatName val="0"/>
          <c:showSerName val="0"/>
          <c:showPercent val="0"/>
          <c:showBubbleSize val="0"/>
        </c:dLbls>
        <c:gapWidth val="100"/>
        <c:overlap val="100"/>
        <c:axId val="121026048"/>
        <c:axId val="12102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1412</c:v>
                </c:pt>
                <c:pt idx="2">
                  <c:v>#N/A</c:v>
                </c:pt>
                <c:pt idx="3">
                  <c:v>#N/A</c:v>
                </c:pt>
                <c:pt idx="4">
                  <c:v>1479</c:v>
                </c:pt>
                <c:pt idx="5">
                  <c:v>#N/A</c:v>
                </c:pt>
                <c:pt idx="6">
                  <c:v>#N/A</c:v>
                </c:pt>
                <c:pt idx="7">
                  <c:v>1385</c:v>
                </c:pt>
                <c:pt idx="8">
                  <c:v>#N/A</c:v>
                </c:pt>
                <c:pt idx="9">
                  <c:v>#N/A</c:v>
                </c:pt>
                <c:pt idx="10">
                  <c:v>1497</c:v>
                </c:pt>
                <c:pt idx="11">
                  <c:v>#N/A</c:v>
                </c:pt>
                <c:pt idx="12">
                  <c:v>#N/A</c:v>
                </c:pt>
                <c:pt idx="13">
                  <c:v>1406</c:v>
                </c:pt>
                <c:pt idx="14">
                  <c:v>#N/A</c:v>
                </c:pt>
              </c:numCache>
            </c:numRef>
          </c:val>
          <c:smooth val="0"/>
        </c:ser>
        <c:dLbls>
          <c:showLegendKey val="0"/>
          <c:showVal val="0"/>
          <c:showCatName val="0"/>
          <c:showSerName val="0"/>
          <c:showPercent val="0"/>
          <c:showBubbleSize val="0"/>
        </c:dLbls>
        <c:marker val="1"/>
        <c:smooth val="0"/>
        <c:axId val="121026048"/>
        <c:axId val="121027968"/>
      </c:lineChart>
      <c:catAx>
        <c:axId val="1210260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21027968"/>
        <c:crosses val="autoZero"/>
        <c:auto val="1"/>
        <c:lblAlgn val="ctr"/>
        <c:lblOffset val="100"/>
        <c:tickLblSkip val="1"/>
        <c:noMultiLvlLbl val="0"/>
      </c:catAx>
      <c:valAx>
        <c:axId val="12102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21026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45453</c:v>
                </c:pt>
                <c:pt idx="5">
                  <c:v>46462</c:v>
                </c:pt>
                <c:pt idx="8">
                  <c:v>46673</c:v>
                </c:pt>
                <c:pt idx="11">
                  <c:v>46493</c:v>
                </c:pt>
                <c:pt idx="14">
                  <c:v>47728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7383</c:v>
                </c:pt>
                <c:pt idx="5">
                  <c:v>7334</c:v>
                </c:pt>
                <c:pt idx="8">
                  <c:v>7069</c:v>
                </c:pt>
                <c:pt idx="11">
                  <c:v>6845</c:v>
                </c:pt>
                <c:pt idx="14">
                  <c:v>6628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7434</c:v>
                </c:pt>
                <c:pt idx="5">
                  <c:v>7451</c:v>
                </c:pt>
                <c:pt idx="8">
                  <c:v>6787</c:v>
                </c:pt>
                <c:pt idx="11">
                  <c:v>7170</c:v>
                </c:pt>
                <c:pt idx="14">
                  <c:v>7505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23</c:v>
                </c:pt>
                <c:pt idx="6">
                  <c:v>44</c:v>
                </c:pt>
                <c:pt idx="9">
                  <c:v>39</c:v>
                </c:pt>
                <c:pt idx="12">
                  <c:v>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3970</c:v>
                </c:pt>
                <c:pt idx="3">
                  <c:v>3419</c:v>
                </c:pt>
                <c:pt idx="6">
                  <c:v>3304</c:v>
                </c:pt>
                <c:pt idx="9">
                  <c:v>3222</c:v>
                </c:pt>
                <c:pt idx="12">
                  <c:v>2878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21906</c:v>
                </c:pt>
                <c:pt idx="3">
                  <c:v>21288</c:v>
                </c:pt>
                <c:pt idx="6">
                  <c:v>20426</c:v>
                </c:pt>
                <c:pt idx="9">
                  <c:v>19512</c:v>
                </c:pt>
                <c:pt idx="12">
                  <c:v>17750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720</c:v>
                </c:pt>
                <c:pt idx="3">
                  <c:v>356</c:v>
                </c:pt>
                <c:pt idx="6">
                  <c:v>5</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43910</c:v>
                </c:pt>
                <c:pt idx="3">
                  <c:v>45187</c:v>
                </c:pt>
                <c:pt idx="6">
                  <c:v>45725</c:v>
                </c:pt>
                <c:pt idx="9">
                  <c:v>45867</c:v>
                </c:pt>
                <c:pt idx="12">
                  <c:v>47211</c:v>
                </c:pt>
              </c:numCache>
            </c:numRef>
          </c:val>
        </c:ser>
        <c:dLbls>
          <c:showLegendKey val="0"/>
          <c:showVal val="0"/>
          <c:showCatName val="0"/>
          <c:showSerName val="0"/>
          <c:showPercent val="0"/>
          <c:showBubbleSize val="0"/>
        </c:dLbls>
        <c:gapWidth val="100"/>
        <c:overlap val="100"/>
        <c:axId val="124570240"/>
        <c:axId val="12457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10255</c:v>
                </c:pt>
                <c:pt idx="2">
                  <c:v>#N/A</c:v>
                </c:pt>
                <c:pt idx="3">
                  <c:v>#N/A</c:v>
                </c:pt>
                <c:pt idx="4">
                  <c:v>9026</c:v>
                </c:pt>
                <c:pt idx="5">
                  <c:v>#N/A</c:v>
                </c:pt>
                <c:pt idx="6">
                  <c:v>#N/A</c:v>
                </c:pt>
                <c:pt idx="7">
                  <c:v>8974</c:v>
                </c:pt>
                <c:pt idx="8">
                  <c:v>#N/A</c:v>
                </c:pt>
                <c:pt idx="9">
                  <c:v>#N/A</c:v>
                </c:pt>
                <c:pt idx="10">
                  <c:v>8134</c:v>
                </c:pt>
                <c:pt idx="11">
                  <c:v>#N/A</c:v>
                </c:pt>
                <c:pt idx="12">
                  <c:v>#N/A</c:v>
                </c:pt>
                <c:pt idx="13">
                  <c:v>5997</c:v>
                </c:pt>
                <c:pt idx="14">
                  <c:v>#N/A</c:v>
                </c:pt>
              </c:numCache>
            </c:numRef>
          </c:val>
          <c:smooth val="0"/>
        </c:ser>
        <c:dLbls>
          <c:showLegendKey val="0"/>
          <c:showVal val="0"/>
          <c:showCatName val="0"/>
          <c:showSerName val="0"/>
          <c:showPercent val="0"/>
          <c:showBubbleSize val="0"/>
        </c:dLbls>
        <c:marker val="1"/>
        <c:smooth val="0"/>
        <c:axId val="124570240"/>
        <c:axId val="124572416"/>
      </c:lineChart>
      <c:catAx>
        <c:axId val="1245702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24572416"/>
        <c:crosses val="autoZero"/>
        <c:auto val="1"/>
        <c:lblAlgn val="ctr"/>
        <c:lblOffset val="100"/>
        <c:tickLblSkip val="1"/>
        <c:noMultiLvlLbl val="0"/>
      </c:catAx>
      <c:valAx>
        <c:axId val="1245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245702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2226</c:v>
                </c:pt>
                <c:pt idx="1">
                  <c:v>2311</c:v>
                </c:pt>
                <c:pt idx="2">
                  <c:v>2261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1426</c:v>
                </c:pt>
                <c:pt idx="1">
                  <c:v>1326</c:v>
                </c:pt>
                <c:pt idx="2">
                  <c:v>1247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1152</c:v>
                </c:pt>
                <c:pt idx="1">
                  <c:v>996</c:v>
                </c:pt>
                <c:pt idx="2">
                  <c:v>1043</c:v>
                </c:pt>
              </c:numCache>
            </c:numRef>
          </c:val>
        </c:ser>
        <c:dLbls>
          <c:showLegendKey val="0"/>
          <c:showVal val="0"/>
          <c:showCatName val="0"/>
          <c:showSerName val="0"/>
          <c:showPercent val="0"/>
          <c:showBubbleSize val="0"/>
        </c:dLbls>
        <c:gapWidth val="120"/>
        <c:overlap val="100"/>
        <c:axId val="116497792"/>
        <c:axId val="116499584"/>
      </c:barChart>
      <c:catAx>
        <c:axId val="116497792"/>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16499584"/>
        <c:crosses val="autoZero"/>
        <c:auto val="1"/>
        <c:lblAlgn val="ctr"/>
        <c:lblOffset val="100"/>
        <c:tickLblSkip val="1"/>
        <c:noMultiLvlLbl val="0"/>
      </c:catAx>
      <c:valAx>
        <c:axId val="116499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164977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{2C16158A-3409-42D5-A467-E1B2809DFE84}</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{9561C7D0-D6C1-4BC8-9A15-9AB64C6FF559}</c15:txfldGUID>
                      <c15:f>'公会計指標分析・財政指標組合せ分析表'!$BX$50</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{990EF4AB-802A-45DB-B57A-74B54112CF68}</c15:txfldGUID>
                      <c15:f>'公会計指標分析・財政指標組合せ分析表'!$CF$50</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{2F2DCAB0-537A-4760-B3DD-011430E20D34}</c15:txfldGUID>
                      <c15:f>'公会計指標分析・財政指標組合せ分析表'!$CN$50</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{F2719DCD-D2E7-4B9D-AEB4-1C8684562EA8}</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59</c:v>
                </c:pt>
                <c:pt idx="16">
                  <c:v>60.4</c:v>
                </c:pt>
                <c:pt idx="24">
                  <c:v>61.4</c:v>
                </c:pt>
                <c:pt idx="32">
                  <c:v>62</c:v>
                </c:pt>
              </c:numCache>
            </c:numRef>
          </c:xVal>
          <c:yVal>
            <c:numRef>
              <c:f>公会計指標分析・財政指標組合せ分析表!$BP$51:$DC$51</c:f>
              <c:numCache>
                <c:formatCode>#,##0.0;"▲ "#,##0.0</c:formatCode>
                <c:ptCount val="40"/>
                <c:pt idx="8">
                  <c:v>47.3</c:v>
                </c:pt>
                <c:pt idx="16">
                  <c:v>47.3</c:v>
                </c:pt>
                <c:pt idx="24">
                  <c:v>43.3</c:v>
                </c:pt>
                <c:pt idx="32">
                  <c:v>31.4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{498CE55D-3E8E-41A9-8A21-DF9CE656EFC6}</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{C675CA7E-EAB5-4BA1-8AC7-799F58859865}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{B85FE524-9474-4C36-BC4B-347A70FF550C}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{2E47187F-40C2-46ED-B739-920C848CEBE6}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{D5BBBFA7-944F-4FBE-8F57-8557D1F24F23}</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{8FB9211E-14DC-4823-9E6D-2FB199182A74}</c15:txfldGUID>
                      <c15:f>'公会計指標分析・財政指標組合せ分析表'!$BX$50</c15:f>
                      <c15:dlblFieldTableCache>
                        <c:ptCount val="1"/>
                        <c:pt idx="0">
                          <c:v>H27</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{E7FFFBFF-7E1B-4071-8F63-BB1E2561D631}</c15:txfldGUID>
                      <c15:f>'公会計指標分析・財政指標組合せ分析表'!$CF$50</c15:f>
                      <c15:dlblFieldTableCache>
                        <c:ptCount val="1"/>
                        <c:pt idx="0">
                          <c:v>H28</c:v>
                        </c:pt>
                      </c15:dlblFieldTableCache>
                    </c15:dlblFTEntry>
                  </c15:dlblFieldTabl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{EB868FDF-CBBD-4FD7-AC6C-91524682963A}</c15:txfldGUID>
                      <c15:f>'公会計指標分析・財政指標組合せ分析表'!$CN$50</c15:f>
                      <c15:dlblFieldTableCache>
                        <c:ptCount val="1"/>
                        <c:pt idx="0">
                          <c:v>H29</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{704A529D-277B-42FD-8308-C568B074CD9C}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ser>
        <c:dLbls>
          <c:showLegendKey val="0"/>
          <c:showVal val="1"/>
          <c:showCatName val="0"/>
          <c:showSerName val="0"/>
          <c:showPercent val="0"/>
          <c:showBubbleSize val="0"/>
        </c:dLbls>
        <c:axId val="124384384"/>
        <c:axId val="124386304"/>
      </c:scatterChart>
      <c:valAx>
        <c:axId val="124384384"/>
        <c:scaling>
          <c:orientation val="minMax"/>
          <c:max val="62.5"/>
          <c:min val="5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41"/>
              <c:y val="0.9079309987567344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4386304"/>
        <c:crosses val="autoZero"/>
        <c:crossBetween val="midCat"/>
      </c:valAx>
      <c:valAx>
        <c:axId val="124386304"/>
        <c:scaling>
          <c:orientation val="minMax"/>
          <c:max val="55"/>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438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{DE7FC521-E459-4047-9CA8-36AF29CD0382}</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{39392493-B34D-4100-8A1A-3225EA74B0D4}</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{94DB2B00-020F-46A6-9C2B-0EBEFDDE83E4}</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{253EFFB0-EEE6-45AC-99F5-6EB1F7F3B313}</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{88EBC472-84F5-42C6-A3F6-6785295E2C6D}</c15:txfldGUID>
                      <c15:f>#REF!</c15:f>
                      <c15:dlblFieldTableCache>
                        <c:ptCount val="1"/>
                        <c:pt idx="0">
                          <c:v>#REF!</c:v>
                        </c:pt>
                      </c15:dlblFieldTableCache>
                    </c15:dlblFTEntry>
                  </c15:dlblFieldTabl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{77447EDE-13D6-4145-A18C-7344159272E5}</c15:txfldGUID>
                      <c15:f>'公会計指標分析・財政指標組合せ分析表'!$BX$72</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{198463A3-1859-4C21-8D60-AD01339AB6DD}</c15:txfldGUID>
                      <c15:f>'公会計指標分析・財政指標組合せ分析表'!$CF$72</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{886848EF-122E-4E87-AED3-6575B773F386}</c15:txfldGUID>
                      <c15:f>'公会計指標分析・財政指標組合せ分析表'!$CN$72</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{B177A591-EEAD-4C27-A2D1-14F7C86B2BB4}</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9.1</c:v>
                </c:pt>
                <c:pt idx="8">
                  <c:v>8.5</c:v>
                </c:pt>
                <c:pt idx="16">
                  <c:v>7.5</c:v>
                </c:pt>
                <c:pt idx="24">
                  <c:v>7.6</c:v>
                </c:pt>
                <c:pt idx="32">
                  <c:v>7.5</c:v>
                </c:pt>
              </c:numCache>
            </c:numRef>
          </c:xVal>
          <c:yVal>
            <c:numRef>
              <c:f>公会計指標分析・財政指標組合せ分析表!$BP$73:$DC$73</c:f>
              <c:numCache>
                <c:formatCode>#,##0.0;"▲ "#,##0.0</c:formatCode>
                <c:ptCount val="40"/>
                <c:pt idx="0">
                  <c:v>55.2</c:v>
                </c:pt>
                <c:pt idx="8">
                  <c:v>47.3</c:v>
                </c:pt>
                <c:pt idx="16">
                  <c:v>47.3</c:v>
                </c:pt>
                <c:pt idx="24">
                  <c:v>43.3</c:v>
                </c:pt>
                <c:pt idx="32">
                  <c:v>31.4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{9BED6AC3-0017-40EF-9400-97FF920BC6B4}</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{26F39A45-1FDC-4151-BF13-DBB8AA1D4323}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{C563CF2E-4B3F-4758-A0DC-1EA39AFBA615}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{08E907F5-E9C8-43D4-A31E-2CC248455C1C}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{422A1B66-BBB1-4D98-9156-CF30CD378EEE}</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{BE094407-AF4B-4487-BC10-DCD679718271}</c15:txfldGUID>
                      <c15:f>'公会計指標分析・財政指標組合せ分析表'!$BX$72</c15:f>
                      <c15:dlblFieldTableCache>
                        <c:ptCount val="1"/>
                        <c:pt idx="0">
                          <c:v>H27</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{76C881CC-FAE7-4E1E-8B35-885C1C7580F4}</c15:txfldGUID>
                      <c15:f>'公会計指標分析・財政指標組合せ分析表'!$CF$72</c15:f>
                      <c15:dlblFieldTableCache>
                        <c:ptCount val="1"/>
                        <c:pt idx="0">
                          <c:v>H28</c:v>
                        </c:pt>
                      </c15:dlblFieldTableCache>
                    </c15:dlblFTEntry>
                  </c15:dlblFieldTabl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{3CC4DD4A-AE8B-4643-941C-948AD2D7B361}</c15:txfldGUID>
                      <c15:f>'公会計指標分析・財政指標組合せ分析表'!$CN$72</c15:f>
                      <c15:dlblFieldTableCache>
                        <c:ptCount val="1"/>
                        <c:pt idx="0">
                          <c:v>H29</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{7761645C-FDC0-4371-8A54-651CF20DC94D}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ser>
        <c:dLbls>
          <c:showLegendKey val="0"/>
          <c:showVal val="1"/>
          <c:showCatName val="0"/>
          <c:showSerName val="0"/>
          <c:showPercent val="0"/>
          <c:showBubbleSize val="0"/>
        </c:dLbls>
        <c:axId val="125424000"/>
        <c:axId val="125425920"/>
      </c:scatterChart>
      <c:valAx>
        <c:axId val="125424000"/>
        <c:scaling>
          <c:orientation val="minMax"/>
          <c:max val="9.5"/>
          <c:min val="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4209109934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5425920"/>
        <c:crosses val="autoZero"/>
        <c:crossBetween val="midCat"/>
      </c:valAx>
      <c:valAx>
        <c:axId val="125425920"/>
        <c:scaling>
          <c:orientation val="minMax"/>
          <c:max val="64"/>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25424000"/>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平成20年秋以降の世界的な経済金融危機や東日本大震災、欧州危機等による景気の悪化から、市内大手企業の収益減に伴う法人市民税の減収などの影響により、近年は微減の状況が続いており、平成26年度からの4年間で0.09ポイントの低下となっている。平成30年度決算は前年度と比較して0.02ポイント低下の0.69となり、類似団体平均を下回った。市内に大手企業が立地していることから、景気や為替の動向、特定の企業の業績、法人税の税率改正等、法人市民税に関わる状況の変化が市の収入全体に大きく影響するため、今後も注視する必要がある。また、個人市民税については、緩やかな景気の回復により徐々に持ち直しの兆しがみられるものの、生産年齢人口の減少による減収が危惧される。当市としては、平成28年度に「とりで行政経営改革プラン2016」を策定し、収納率の向上や市有財産の処分等による歳入額の確保に努めている。特に、平成28年度に見直しを行った手数料・使用料について、平成29年度に改定を行い、受益者負担の適正化を図った。歳入額を確保するとともに、さらなる歳出額の抑制に努め、収支均衡型の財政構造への転換を図り、持続可能な財政構造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38735</xdr:rowOff>
    </xdr:from>
    <xdr:to>
      <xdr:col>23</xdr:col>
      <xdr:colOff>133350</xdr:colOff>
      <xdr:row>42</xdr:row>
      <xdr:rowOff>65405</xdr:rowOff>
    </xdr:to>
    <xdr:cxnSp macro="">
      <xdr:nvCxnSpPr>
        <xdr:cNvPr id="69" name="直線コネクタ 68"/>
        <xdr:cNvCxnSpPr/>
      </xdr:nvCxnSpPr>
      <xdr:spPr>
        <a:xfrm>
          <a:off x="4114800" y="72396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12065</xdr:rowOff>
    </xdr:from>
    <xdr:to>
      <xdr:col>19</xdr:col>
      <xdr:colOff>133350</xdr:colOff>
      <xdr:row>42</xdr:row>
      <xdr:rowOff>38735</xdr:rowOff>
    </xdr:to>
    <xdr:cxnSp macro="">
      <xdr:nvCxnSpPr>
        <xdr:cNvPr id="72" name="直線コネクタ 71"/>
        <xdr:cNvCxnSpPr/>
      </xdr:nvCxnSpPr>
      <xdr:spPr>
        <a:xfrm>
          <a:off x="3225800" y="7212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1460"/>
    <xdr:sp macro="" textlink="">
      <xdr:nvSpPr>
        <xdr:cNvPr id="74" name="テキスト ボックス 73"/>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143510</xdr:rowOff>
    </xdr:from>
    <xdr:to>
      <xdr:col>15</xdr:col>
      <xdr:colOff>82550</xdr:colOff>
      <xdr:row>42</xdr:row>
      <xdr:rowOff>12065</xdr:rowOff>
    </xdr:to>
    <xdr:cxnSp macro="">
      <xdr:nvCxnSpPr>
        <xdr:cNvPr id="75" name="直線コネクタ 74"/>
        <xdr:cNvCxnSpPr/>
      </xdr:nvCxnSpPr>
      <xdr:spPr>
        <a:xfrm>
          <a:off x="2336800" y="7172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116205</xdr:rowOff>
    </xdr:from>
    <xdr:to>
      <xdr:col>11</xdr:col>
      <xdr:colOff>31750</xdr:colOff>
      <xdr:row>41</xdr:row>
      <xdr:rowOff>143510</xdr:rowOff>
    </xdr:to>
    <xdr:cxnSp macro="">
      <xdr:nvCxnSpPr>
        <xdr:cNvPr id="78" name="直線コネクタ 77"/>
        <xdr:cNvCxnSpPr/>
      </xdr:nvCxnSpPr>
      <xdr:spPr>
        <a:xfrm>
          <a:off x="1447800" y="714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78740</xdr:rowOff>
    </xdr:from>
    <xdr:to>
      <xdr:col>11</xdr:col>
      <xdr:colOff>82550</xdr:colOff>
      <xdr:row>42</xdr:row>
      <xdr:rowOff>8890</xdr:rowOff>
    </xdr:to>
    <xdr:sp macro="" textlink="">
      <xdr:nvSpPr>
        <xdr:cNvPr id="79" name="フローチャート: 判断 78"/>
        <xdr:cNvSpPr/>
      </xdr:nvSpPr>
      <xdr:spPr>
        <a:xfrm>
          <a:off x="2286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19050</xdr:rowOff>
    </xdr:from>
    <xdr:ext cx="762000" cy="250190"/>
    <xdr:sp macro="" textlink="">
      <xdr:nvSpPr>
        <xdr:cNvPr id="80" name="テキスト ボックス 79"/>
        <xdr:cNvSpPr txBox="1"/>
      </xdr:nvSpPr>
      <xdr:spPr>
        <a:xfrm>
          <a:off x="1955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34290</xdr:rowOff>
    </xdr:from>
    <xdr:ext cx="762000" cy="259080"/>
    <xdr:sp macro="" textlink="">
      <xdr:nvSpPr>
        <xdr:cNvPr id="82" name="テキスト ボックス 81"/>
        <xdr:cNvSpPr txBox="1"/>
      </xdr:nvSpPr>
      <xdr:spPr>
        <a:xfrm>
          <a:off x="1066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88" name="楕円 87"/>
        <xdr:cNvSpPr/>
      </xdr:nvSpPr>
      <xdr:spPr>
        <a:xfrm>
          <a:off x="4902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158115</xdr:rowOff>
    </xdr:from>
    <xdr:ext cx="762000" cy="249555"/>
    <xdr:sp macro="" textlink="">
      <xdr:nvSpPr>
        <xdr:cNvPr id="89" name="財政力該当値テキスト"/>
        <xdr:cNvSpPr txBox="1"/>
      </xdr:nvSpPr>
      <xdr:spPr>
        <a:xfrm>
          <a:off x="5041900" y="7187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159385</xdr:rowOff>
    </xdr:from>
    <xdr:to>
      <xdr:col>19</xdr:col>
      <xdr:colOff>184150</xdr:colOff>
      <xdr:row>42</xdr:row>
      <xdr:rowOff>89535</xdr:rowOff>
    </xdr:to>
    <xdr:sp macro="" textlink="">
      <xdr:nvSpPr>
        <xdr:cNvPr id="90" name="楕円 89"/>
        <xdr:cNvSpPr/>
      </xdr:nvSpPr>
      <xdr:spPr>
        <a:xfrm>
          <a:off x="4064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74930</xdr:rowOff>
    </xdr:from>
    <xdr:ext cx="736600" cy="251460"/>
    <xdr:sp macro="" textlink="">
      <xdr:nvSpPr>
        <xdr:cNvPr id="91" name="テキスト ボックス 90"/>
        <xdr:cNvSpPr txBox="1"/>
      </xdr:nvSpPr>
      <xdr:spPr>
        <a:xfrm>
          <a:off x="3733800" y="7275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132715</xdr:rowOff>
    </xdr:from>
    <xdr:to>
      <xdr:col>15</xdr:col>
      <xdr:colOff>133350</xdr:colOff>
      <xdr:row>42</xdr:row>
      <xdr:rowOff>63500</xdr:rowOff>
    </xdr:to>
    <xdr:sp macro="" textlink="">
      <xdr:nvSpPr>
        <xdr:cNvPr id="92" name="楕円 91"/>
        <xdr:cNvSpPr/>
      </xdr:nvSpPr>
      <xdr:spPr>
        <a:xfrm>
          <a:off x="31750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47625</xdr:rowOff>
    </xdr:from>
    <xdr:ext cx="762000" cy="259080"/>
    <xdr:sp macro="" textlink="">
      <xdr:nvSpPr>
        <xdr:cNvPr id="93" name="テキスト ボックス 92"/>
        <xdr:cNvSpPr txBox="1"/>
      </xdr:nvSpPr>
      <xdr:spPr>
        <a:xfrm>
          <a:off x="2844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92710</xdr:rowOff>
    </xdr:from>
    <xdr:to>
      <xdr:col>11</xdr:col>
      <xdr:colOff>82550</xdr:colOff>
      <xdr:row>42</xdr:row>
      <xdr:rowOff>22860</xdr:rowOff>
    </xdr:to>
    <xdr:sp macro="" textlink="">
      <xdr:nvSpPr>
        <xdr:cNvPr id="94" name="楕円 93"/>
        <xdr:cNvSpPr/>
      </xdr:nvSpPr>
      <xdr:spPr>
        <a:xfrm>
          <a:off x="2286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7620</xdr:rowOff>
    </xdr:from>
    <xdr:ext cx="762000" cy="250190"/>
    <xdr:sp macro="" textlink="">
      <xdr:nvSpPr>
        <xdr:cNvPr id="95" name="テキスト ボックス 94"/>
        <xdr:cNvSpPr txBox="1"/>
      </xdr:nvSpPr>
      <xdr:spPr>
        <a:xfrm>
          <a:off x="1955800" y="7208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96" name="楕円 95"/>
        <xdr:cNvSpPr/>
      </xdr:nvSpPr>
      <xdr:spPr>
        <a:xfrm>
          <a:off x="1397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6350</xdr:rowOff>
    </xdr:from>
    <xdr:ext cx="762000" cy="251460"/>
    <xdr:sp macro="" textlink="">
      <xdr:nvSpPr>
        <xdr:cNvPr id="97" name="テキスト ボックス 96"/>
        <xdr:cNvSpPr txBox="1"/>
      </xdr:nvSpPr>
      <xdr:spPr>
        <a:xfrm>
          <a:off x="1066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900">
              <a:latin typeface="ＭＳ Ｐゴシック"/>
              <a:ea typeface="ＭＳ Ｐゴシック"/>
            </a:rPr>
            <a:t>前年度と比較して2.9ポイント上昇の96.0%となり、類似団体平均と比較して2.1ポイント上回っている。分母である経常一般財源は、法人市民税370百万円、普通交付税200百万円、臨時財政対策債204百万円の減などにより603百万円（2.53%）の減となった。分子である経常経費充当一般財源は、扶助費の増などにより131百万円（0.59%）の増となった。分子である経常経費充当一般財源が増加し、分母である経常一般財源の増が減少</a:t>
          </a:r>
          <a:r>
            <a:rPr lang="ja-JP" altLang="en-US" sz="900">
              <a:solidFill>
                <a:sysClr val="windowText" lastClr="000000"/>
              </a:solidFill>
              <a:latin typeface="ＭＳ Ｐゴシック"/>
              <a:ea typeface="ＭＳ Ｐゴシック"/>
            </a:rPr>
            <a:t>し</a:t>
          </a:r>
          <a:r>
            <a:rPr lang="ja-JP" altLang="en-US" sz="900">
              <a:latin typeface="ＭＳ Ｐゴシック"/>
              <a:ea typeface="ＭＳ Ｐゴシック"/>
            </a:rPr>
            <a:t>たことにより、経常収支比率が上昇した。</a:t>
          </a:r>
        </a:p>
        <a:p>
          <a:r>
            <a:rPr lang="ja-JP" altLang="en-US" sz="900">
              <a:latin typeface="ＭＳ Ｐゴシック"/>
              <a:ea typeface="ＭＳ Ｐゴシック"/>
            </a:rPr>
            <a:t>　今後も、人件費の抑制と併せて、内部事務経費の徹底した削減や、事務事業の見直しと再構築、公共施設マネジメントの推進、一部事務組合・第三セクター等の組織の見直し、指定管理者制度の活用など、歳出の抜本的な見直しに努め、継続して行財政改革を実施していく。</a:t>
          </a:r>
        </a:p>
        <a:p>
          <a:endParaRP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114935</xdr:rowOff>
    </xdr:from>
    <xdr:to>
      <xdr:col>23</xdr:col>
      <xdr:colOff>133350</xdr:colOff>
      <xdr:row>65</xdr:row>
      <xdr:rowOff>123825</xdr:rowOff>
    </xdr:to>
    <xdr:cxnSp macro="">
      <xdr:nvCxnSpPr>
        <xdr:cNvPr id="125" name="直線コネクタ 124"/>
        <xdr:cNvCxnSpPr/>
      </xdr:nvCxnSpPr>
      <xdr:spPr>
        <a:xfrm flipV="1">
          <a:off x="4953000" y="10230485"/>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95885</xdr:rowOff>
    </xdr:from>
    <xdr:ext cx="762000" cy="259080"/>
    <xdr:sp macro="" textlink="">
      <xdr:nvSpPr>
        <xdr:cNvPr id="126" name="財政構造の弾力性最小値テキスト"/>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123825</xdr:rowOff>
    </xdr:from>
    <xdr:to>
      <xdr:col>24</xdr:col>
      <xdr:colOff>12700</xdr:colOff>
      <xdr:row>65</xdr:row>
      <xdr:rowOff>123825</xdr:rowOff>
    </xdr:to>
    <xdr:cxnSp macro="">
      <xdr:nvCxnSpPr>
        <xdr:cNvPr id="127" name="直線コネクタ 126"/>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29845</xdr:rowOff>
    </xdr:from>
    <xdr:ext cx="762000" cy="250825"/>
    <xdr:sp macro="" textlink="">
      <xdr:nvSpPr>
        <xdr:cNvPr id="128" name="財政構造の弾力性最大値テキスト"/>
        <xdr:cNvSpPr txBox="1"/>
      </xdr:nvSpPr>
      <xdr:spPr>
        <a:xfrm>
          <a:off x="50419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114935</xdr:rowOff>
    </xdr:from>
    <xdr:to>
      <xdr:col>24</xdr:col>
      <xdr:colOff>12700</xdr:colOff>
      <xdr:row>59</xdr:row>
      <xdr:rowOff>114935</xdr:rowOff>
    </xdr:to>
    <xdr:cxnSp macro="">
      <xdr:nvCxnSpPr>
        <xdr:cNvPr id="129" name="直線コネクタ 128"/>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73660</xdr:rowOff>
    </xdr:from>
    <xdr:to>
      <xdr:col>23</xdr:col>
      <xdr:colOff>133350</xdr:colOff>
      <xdr:row>63</xdr:row>
      <xdr:rowOff>41910</xdr:rowOff>
    </xdr:to>
    <xdr:cxnSp macro="">
      <xdr:nvCxnSpPr>
        <xdr:cNvPr id="130" name="直線コネクタ 129"/>
        <xdr:cNvCxnSpPr/>
      </xdr:nvCxnSpPr>
      <xdr:spPr>
        <a:xfrm>
          <a:off x="4114800" y="1070356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77470</xdr:rowOff>
    </xdr:from>
    <xdr:ext cx="762000" cy="249555"/>
    <xdr:sp macro="" textlink="">
      <xdr:nvSpPr>
        <xdr:cNvPr id="131" name="財政構造の弾力性平均値テキスト"/>
        <xdr:cNvSpPr txBox="1"/>
      </xdr:nvSpPr>
      <xdr:spPr>
        <a:xfrm>
          <a:off x="5041900" y="105359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73660</xdr:rowOff>
    </xdr:from>
    <xdr:to>
      <xdr:col>19</xdr:col>
      <xdr:colOff>133350</xdr:colOff>
      <xdr:row>63</xdr:row>
      <xdr:rowOff>85090</xdr:rowOff>
    </xdr:to>
    <xdr:cxnSp macro="">
      <xdr:nvCxnSpPr>
        <xdr:cNvPr id="133" name="直線コネクタ 132"/>
        <xdr:cNvCxnSpPr/>
      </xdr:nvCxnSpPr>
      <xdr:spPr>
        <a:xfrm flipV="1">
          <a:off x="3225800" y="107035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128270</xdr:rowOff>
    </xdr:from>
    <xdr:ext cx="736600" cy="259080"/>
    <xdr:sp macro="" textlink="">
      <xdr:nvSpPr>
        <xdr:cNvPr id="135" name="テキスト ボックス 134"/>
        <xdr:cNvSpPr txBox="1"/>
      </xdr:nvSpPr>
      <xdr:spPr>
        <a:xfrm>
          <a:off x="3733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15240</xdr:rowOff>
    </xdr:from>
    <xdr:to>
      <xdr:col>15</xdr:col>
      <xdr:colOff>82550</xdr:colOff>
      <xdr:row>63</xdr:row>
      <xdr:rowOff>85090</xdr:rowOff>
    </xdr:to>
    <xdr:cxnSp macro="">
      <xdr:nvCxnSpPr>
        <xdr:cNvPr id="136" name="直線コネクタ 135"/>
        <xdr:cNvCxnSpPr/>
      </xdr:nvCxnSpPr>
      <xdr:spPr>
        <a:xfrm>
          <a:off x="2336800" y="1064514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46990</xdr:rowOff>
    </xdr:from>
    <xdr:to>
      <xdr:col>15</xdr:col>
      <xdr:colOff>133350</xdr:colOff>
      <xdr:row>62</xdr:row>
      <xdr:rowOff>148590</xdr:rowOff>
    </xdr:to>
    <xdr:sp macro="" textlink="">
      <xdr:nvSpPr>
        <xdr:cNvPr id="137" name="フローチャート: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10795</xdr:rowOff>
    </xdr:from>
    <xdr:to>
      <xdr:col>11</xdr:col>
      <xdr:colOff>31750</xdr:colOff>
      <xdr:row>62</xdr:row>
      <xdr:rowOff>15240</xdr:rowOff>
    </xdr:to>
    <xdr:cxnSp macro="">
      <xdr:nvCxnSpPr>
        <xdr:cNvPr id="139" name="直線コネクタ 138"/>
        <xdr:cNvCxnSpPr/>
      </xdr:nvCxnSpPr>
      <xdr:spPr>
        <a:xfrm>
          <a:off x="1447800" y="10640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107315</xdr:rowOff>
    </xdr:from>
    <xdr:to>
      <xdr:col>11</xdr:col>
      <xdr:colOff>82550</xdr:colOff>
      <xdr:row>62</xdr:row>
      <xdr:rowOff>37465</xdr:rowOff>
    </xdr:to>
    <xdr:sp macro="" textlink="">
      <xdr:nvSpPr>
        <xdr:cNvPr id="140" name="フローチャート: 判断 139"/>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47625</xdr:rowOff>
    </xdr:from>
    <xdr:ext cx="762000" cy="259080"/>
    <xdr:sp macro="" textlink="">
      <xdr:nvSpPr>
        <xdr:cNvPr id="141" name="テキスト ボックス 140"/>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83185</xdr:rowOff>
    </xdr:from>
    <xdr:to>
      <xdr:col>7</xdr:col>
      <xdr:colOff>31750</xdr:colOff>
      <xdr:row>62</xdr:row>
      <xdr:rowOff>13335</xdr:rowOff>
    </xdr:to>
    <xdr:sp macro="" textlink="">
      <xdr:nvSpPr>
        <xdr:cNvPr id="142" name="フローチャート: 判断 141"/>
        <xdr:cNvSpPr/>
      </xdr:nvSpPr>
      <xdr:spPr>
        <a:xfrm>
          <a:off x="1397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23495</xdr:rowOff>
    </xdr:from>
    <xdr:ext cx="762000" cy="259080"/>
    <xdr:sp macro="" textlink="">
      <xdr:nvSpPr>
        <xdr:cNvPr id="143" name="テキスト ボックス 142"/>
        <xdr:cNvSpPr txBox="1"/>
      </xdr:nvSpPr>
      <xdr:spPr>
        <a:xfrm>
          <a:off x="1066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4" name="テキスト ボックス 143"/>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5" name="テキスト ボックス 144"/>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6" name="テキスト ボックス 145"/>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7" name="テキスト ボックス 146"/>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48" name="テキスト ボックス 147"/>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134620</xdr:rowOff>
    </xdr:from>
    <xdr:ext cx="762000" cy="249555"/>
    <xdr:sp macro="" textlink="">
      <xdr:nvSpPr>
        <xdr:cNvPr id="150" name="財政構造の弾力性該当値テキスト"/>
        <xdr:cNvSpPr txBox="1"/>
      </xdr:nvSpPr>
      <xdr:spPr>
        <a:xfrm>
          <a:off x="5041900" y="10764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22860</xdr:rowOff>
    </xdr:from>
    <xdr:to>
      <xdr:col>19</xdr:col>
      <xdr:colOff>184150</xdr:colOff>
      <xdr:row>62</xdr:row>
      <xdr:rowOff>124460</xdr:rowOff>
    </xdr:to>
    <xdr:sp macro="" textlink="">
      <xdr:nvSpPr>
        <xdr:cNvPr id="151" name="楕円 150"/>
        <xdr:cNvSpPr/>
      </xdr:nvSpPr>
      <xdr:spPr>
        <a:xfrm>
          <a:off x="40640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134620</xdr:rowOff>
    </xdr:from>
    <xdr:ext cx="736600" cy="249555"/>
    <xdr:sp macro="" textlink="">
      <xdr:nvSpPr>
        <xdr:cNvPr id="152" name="テキスト ボックス 151"/>
        <xdr:cNvSpPr txBox="1"/>
      </xdr:nvSpPr>
      <xdr:spPr>
        <a:xfrm>
          <a:off x="3733800" y="104216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34290</xdr:rowOff>
    </xdr:from>
    <xdr:to>
      <xdr:col>15</xdr:col>
      <xdr:colOff>133350</xdr:colOff>
      <xdr:row>63</xdr:row>
      <xdr:rowOff>135890</xdr:rowOff>
    </xdr:to>
    <xdr:sp macro="" textlink="">
      <xdr:nvSpPr>
        <xdr:cNvPr id="153" name="楕円 152"/>
        <xdr:cNvSpPr/>
      </xdr:nvSpPr>
      <xdr:spPr>
        <a:xfrm>
          <a:off x="3175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120650</xdr:rowOff>
    </xdr:from>
    <xdr:ext cx="762000" cy="251460"/>
    <xdr:sp macro="" textlink="">
      <xdr:nvSpPr>
        <xdr:cNvPr id="154" name="テキスト ボックス 153"/>
        <xdr:cNvSpPr txBox="1"/>
      </xdr:nvSpPr>
      <xdr:spPr>
        <a:xfrm>
          <a:off x="2844800" y="10922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135890</xdr:rowOff>
    </xdr:from>
    <xdr:to>
      <xdr:col>11</xdr:col>
      <xdr:colOff>82550</xdr:colOff>
      <xdr:row>62</xdr:row>
      <xdr:rowOff>66040</xdr:rowOff>
    </xdr:to>
    <xdr:sp macro="" textlink="">
      <xdr:nvSpPr>
        <xdr:cNvPr id="155" name="楕円 154"/>
        <xdr:cNvSpPr/>
      </xdr:nvSpPr>
      <xdr:spPr>
        <a:xfrm>
          <a:off x="2286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50800</xdr:rowOff>
    </xdr:from>
    <xdr:ext cx="762000" cy="259080"/>
    <xdr:sp macro="" textlink="">
      <xdr:nvSpPr>
        <xdr:cNvPr id="156" name="テキスト ボックス 155"/>
        <xdr:cNvSpPr txBox="1"/>
      </xdr:nvSpPr>
      <xdr:spPr>
        <a:xfrm>
          <a:off x="19558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132080</xdr:rowOff>
    </xdr:from>
    <xdr:to>
      <xdr:col>7</xdr:col>
      <xdr:colOff>31750</xdr:colOff>
      <xdr:row>62</xdr:row>
      <xdr:rowOff>61595</xdr:rowOff>
    </xdr:to>
    <xdr:sp macro="" textlink="">
      <xdr:nvSpPr>
        <xdr:cNvPr id="157" name="楕円 156"/>
        <xdr:cNvSpPr/>
      </xdr:nvSpPr>
      <xdr:spPr>
        <a:xfrm>
          <a:off x="1397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46355</xdr:rowOff>
    </xdr:from>
    <xdr:ext cx="762000" cy="259080"/>
    <xdr:sp macro="" textlink="">
      <xdr:nvSpPr>
        <xdr:cNvPr id="158" name="テキスト ボックス 157"/>
        <xdr:cNvSpPr txBox="1"/>
      </xdr:nvSpPr>
      <xdr:spPr>
        <a:xfrm>
          <a:off x="1066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1" name="テキスト ボックス 160"/>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[109,407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900">
              <a:latin typeface="ＭＳ Ｐゴシック"/>
              <a:ea typeface="ＭＳ Ｐゴシック"/>
            </a:rPr>
            <a:t>全国平均及び茨城県平均，類似団体平均と比較しても下回る数値となっている。</a:t>
          </a:r>
        </a:p>
        <a:p>
          <a:r>
            <a:rPr lang="ja-JP" altLang="en-US" sz="900">
              <a:latin typeface="ＭＳ Ｐゴシック"/>
              <a:ea typeface="ＭＳ Ｐゴシック"/>
            </a:rPr>
            <a:t>　これは，取手市独自の「取手市行政経営改革プラン」及び「とりで行政経営改革プラン２０１６」に取り組んだ結果，人件費の抑制と内部事務管理経費等の削減による効果が現れたものと思われる。</a:t>
          </a:r>
        </a:p>
        <a:p>
          <a:r>
            <a:rPr lang="ja-JP" altLang="en-US" sz="900">
              <a:latin typeface="ＭＳ Ｐゴシック"/>
              <a:ea typeface="ＭＳ Ｐゴシック"/>
            </a:rPr>
            <a:t>　今後も，定年退職者等の人員補充は実施するものの，適正な給与支給と定員管理により，人件費の抑制に努める。</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6" name="テキスト ボックス 175"/>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8" name="テキスト ボックス 187"/>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29210</xdr:rowOff>
    </xdr:from>
    <xdr:to>
      <xdr:col>23</xdr:col>
      <xdr:colOff>133350</xdr:colOff>
      <xdr:row>89</xdr:row>
      <xdr:rowOff>38100</xdr:rowOff>
    </xdr:to>
    <xdr:cxnSp macro="">
      <xdr:nvCxnSpPr>
        <xdr:cNvPr id="190" name="直線コネクタ 189"/>
        <xdr:cNvCxnSpPr/>
      </xdr:nvCxnSpPr>
      <xdr:spPr>
        <a:xfrm flipV="1">
          <a:off x="4953000" y="139166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10160</xdr:rowOff>
    </xdr:from>
    <xdr:ext cx="762000" cy="259080"/>
    <xdr:sp macro="" textlink="">
      <xdr:nvSpPr>
        <xdr:cNvPr id="191" name="人件費・物件費等の状況最小値テキスト"/>
        <xdr:cNvSpPr txBox="1"/>
      </xdr:nvSpPr>
      <xdr:spPr>
        <a:xfrm>
          <a:off x="5041900" y="1526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38100</xdr:rowOff>
    </xdr:from>
    <xdr:to>
      <xdr:col>24</xdr:col>
      <xdr:colOff>12700</xdr:colOff>
      <xdr:row>89</xdr:row>
      <xdr:rowOff>38100</xdr:rowOff>
    </xdr:to>
    <xdr:cxnSp macro="">
      <xdr:nvCxnSpPr>
        <xdr:cNvPr id="192" name="直線コネクタ 191"/>
        <xdr:cNvCxnSpPr/>
      </xdr:nvCxnSpPr>
      <xdr:spPr>
        <a:xfrm>
          <a:off x="4864100" y="1529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114935</xdr:rowOff>
    </xdr:from>
    <xdr:ext cx="762000" cy="259080"/>
    <xdr:sp macro="" textlink="">
      <xdr:nvSpPr>
        <xdr:cNvPr id="193" name="人件費・物件費等の状況最大値テキスト"/>
        <xdr:cNvSpPr txBox="1"/>
      </xdr:nvSpPr>
      <xdr:spPr>
        <a:xfrm>
          <a:off x="5041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75,018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29210</xdr:rowOff>
    </xdr:from>
    <xdr:to>
      <xdr:col>24</xdr:col>
      <xdr:colOff>12700</xdr:colOff>
      <xdr:row>81</xdr:row>
      <xdr:rowOff>29210</xdr:rowOff>
    </xdr:to>
    <xdr:cxnSp macro="">
      <xdr:nvCxnSpPr>
        <xdr:cNvPr id="194" name="直線コネクタ 193"/>
        <xdr:cNvCxnSpPr/>
      </xdr:nvCxnSpPr>
      <xdr:spPr>
        <a:xfrm>
          <a:off x="4864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80645</xdr:rowOff>
    </xdr:from>
    <xdr:to>
      <xdr:col>23</xdr:col>
      <xdr:colOff>133350</xdr:colOff>
      <xdr:row>83</xdr:row>
      <xdr:rowOff>93980</xdr:rowOff>
    </xdr:to>
    <xdr:cxnSp macro="">
      <xdr:nvCxnSpPr>
        <xdr:cNvPr id="195" name="直線コネクタ 194"/>
        <xdr:cNvCxnSpPr/>
      </xdr:nvCxnSpPr>
      <xdr:spPr>
        <a:xfrm flipV="1">
          <a:off x="4114800" y="143109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15240</xdr:rowOff>
    </xdr:from>
    <xdr:ext cx="762000" cy="259080"/>
    <xdr:sp macro="" textlink="">
      <xdr:nvSpPr>
        <xdr:cNvPr id="196" name="人件費・物件費等の状況平均値テキスト"/>
        <xdr:cNvSpPr txBox="1"/>
      </xdr:nvSpPr>
      <xdr:spPr>
        <a:xfrm>
          <a:off x="5041900" y="14245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43180</xdr:rowOff>
    </xdr:from>
    <xdr:to>
      <xdr:col>23</xdr:col>
      <xdr:colOff>184150</xdr:colOff>
      <xdr:row>83</xdr:row>
      <xdr:rowOff>144780</xdr:rowOff>
    </xdr:to>
    <xdr:sp macro="" textlink="">
      <xdr:nvSpPr>
        <xdr:cNvPr id="197" name="フローチャート: 判断 196"/>
        <xdr:cNvSpPr/>
      </xdr:nvSpPr>
      <xdr:spPr>
        <a:xfrm>
          <a:off x="49022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54610</xdr:rowOff>
    </xdr:from>
    <xdr:to>
      <xdr:col>19</xdr:col>
      <xdr:colOff>133350</xdr:colOff>
      <xdr:row>83</xdr:row>
      <xdr:rowOff>93980</xdr:rowOff>
    </xdr:to>
    <xdr:cxnSp macro="">
      <xdr:nvCxnSpPr>
        <xdr:cNvPr id="198" name="直線コネクタ 197"/>
        <xdr:cNvCxnSpPr/>
      </xdr:nvCxnSpPr>
      <xdr:spPr>
        <a:xfrm>
          <a:off x="3225800" y="142849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18415</xdr:rowOff>
    </xdr:from>
    <xdr:to>
      <xdr:col>19</xdr:col>
      <xdr:colOff>184150</xdr:colOff>
      <xdr:row>83</xdr:row>
      <xdr:rowOff>120650</xdr:rowOff>
    </xdr:to>
    <xdr:sp macro="" textlink="">
      <xdr:nvSpPr>
        <xdr:cNvPr id="199" name="フローチャート: 判断 198"/>
        <xdr:cNvSpPr/>
      </xdr:nvSpPr>
      <xdr:spPr>
        <a:xfrm>
          <a:off x="40640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130175</xdr:rowOff>
    </xdr:from>
    <xdr:ext cx="736600" cy="259080"/>
    <xdr:sp macro="" textlink="">
      <xdr:nvSpPr>
        <xdr:cNvPr id="200" name="テキスト ボックス 199"/>
        <xdr:cNvSpPr txBox="1"/>
      </xdr:nvSpPr>
      <xdr:spPr>
        <a:xfrm>
          <a:off x="3733800" y="1401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46355</xdr:rowOff>
    </xdr:from>
    <xdr:to>
      <xdr:col>15</xdr:col>
      <xdr:colOff>82550</xdr:colOff>
      <xdr:row>83</xdr:row>
      <xdr:rowOff>54610</xdr:rowOff>
    </xdr:to>
    <xdr:cxnSp macro="">
      <xdr:nvCxnSpPr>
        <xdr:cNvPr id="201" name="直線コネクタ 200"/>
        <xdr:cNvCxnSpPr/>
      </xdr:nvCxnSpPr>
      <xdr:spPr>
        <a:xfrm>
          <a:off x="2336800" y="14276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5080</xdr:rowOff>
    </xdr:from>
    <xdr:to>
      <xdr:col>15</xdr:col>
      <xdr:colOff>133350</xdr:colOff>
      <xdr:row>83</xdr:row>
      <xdr:rowOff>106680</xdr:rowOff>
    </xdr:to>
    <xdr:sp macro="" textlink="">
      <xdr:nvSpPr>
        <xdr:cNvPr id="202" name="フローチャート: 判断 201"/>
        <xdr:cNvSpPr/>
      </xdr:nvSpPr>
      <xdr:spPr>
        <a:xfrm>
          <a:off x="31750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91440</xdr:rowOff>
    </xdr:from>
    <xdr:ext cx="762000" cy="259080"/>
    <xdr:sp macro="" textlink="">
      <xdr:nvSpPr>
        <xdr:cNvPr id="203" name="テキスト ボックス 202"/>
        <xdr:cNvSpPr txBox="1"/>
      </xdr:nvSpPr>
      <xdr:spPr>
        <a:xfrm>
          <a:off x="2844800" y="1432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171450</xdr:rowOff>
    </xdr:from>
    <xdr:to>
      <xdr:col>11</xdr:col>
      <xdr:colOff>31750</xdr:colOff>
      <xdr:row>83</xdr:row>
      <xdr:rowOff>46355</xdr:rowOff>
    </xdr:to>
    <xdr:cxnSp macro="">
      <xdr:nvCxnSpPr>
        <xdr:cNvPr id="204" name="直線コネクタ 203"/>
        <xdr:cNvCxnSpPr/>
      </xdr:nvCxnSpPr>
      <xdr:spPr>
        <a:xfrm>
          <a:off x="1447800" y="142303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167640</xdr:rowOff>
    </xdr:from>
    <xdr:to>
      <xdr:col>11</xdr:col>
      <xdr:colOff>82550</xdr:colOff>
      <xdr:row>83</xdr:row>
      <xdr:rowOff>97790</xdr:rowOff>
    </xdr:to>
    <xdr:sp macro="" textlink="">
      <xdr:nvSpPr>
        <xdr:cNvPr id="205" name="フローチャート: 判断 204"/>
        <xdr:cNvSpPr/>
      </xdr:nvSpPr>
      <xdr:spPr>
        <a:xfrm>
          <a:off x="2286000" y="1422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82550</xdr:rowOff>
    </xdr:from>
    <xdr:ext cx="762000" cy="259080"/>
    <xdr:sp macro="" textlink="">
      <xdr:nvSpPr>
        <xdr:cNvPr id="206" name="テキスト ボックス 205"/>
        <xdr:cNvSpPr txBox="1"/>
      </xdr:nvSpPr>
      <xdr:spPr>
        <a:xfrm>
          <a:off x="195580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121920</xdr:rowOff>
    </xdr:to>
    <xdr:sp macro="" textlink="">
      <xdr:nvSpPr>
        <xdr:cNvPr id="207" name="フローチャート: 判断 206"/>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106680</xdr:rowOff>
    </xdr:from>
    <xdr:ext cx="762000" cy="259080"/>
    <xdr:sp macro="" textlink="">
      <xdr:nvSpPr>
        <xdr:cNvPr id="208" name="テキスト ボックス 207"/>
        <xdr:cNvSpPr txBox="1"/>
      </xdr:nvSpPr>
      <xdr:spPr>
        <a:xfrm>
          <a:off x="1066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214" name="楕円 213"/>
        <xdr:cNvSpPr/>
      </xdr:nvSpPr>
      <xdr:spPr>
        <a:xfrm>
          <a:off x="49022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46355</xdr:rowOff>
    </xdr:from>
    <xdr:ext cx="762000" cy="259080"/>
    <xdr:sp macro="" textlink="">
      <xdr:nvSpPr>
        <xdr:cNvPr id="215" name="人件費・物件費等の状況該当値テキスト"/>
        <xdr:cNvSpPr txBox="1"/>
      </xdr:nvSpPr>
      <xdr:spPr>
        <a:xfrm>
          <a:off x="5041900" y="1410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43180</xdr:rowOff>
    </xdr:from>
    <xdr:to>
      <xdr:col>19</xdr:col>
      <xdr:colOff>184150</xdr:colOff>
      <xdr:row>83</xdr:row>
      <xdr:rowOff>144780</xdr:rowOff>
    </xdr:to>
    <xdr:sp macro="" textlink="">
      <xdr:nvSpPr>
        <xdr:cNvPr id="216" name="楕円 215"/>
        <xdr:cNvSpPr/>
      </xdr:nvSpPr>
      <xdr:spPr>
        <a:xfrm>
          <a:off x="40640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129540</xdr:rowOff>
    </xdr:from>
    <xdr:ext cx="736600" cy="259080"/>
    <xdr:sp macro="" textlink="">
      <xdr:nvSpPr>
        <xdr:cNvPr id="217" name="テキスト ボックス 216"/>
        <xdr:cNvSpPr txBox="1"/>
      </xdr:nvSpPr>
      <xdr:spPr>
        <a:xfrm>
          <a:off x="3733800" y="1435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3810</xdr:rowOff>
    </xdr:from>
    <xdr:to>
      <xdr:col>15</xdr:col>
      <xdr:colOff>133350</xdr:colOff>
      <xdr:row>83</xdr:row>
      <xdr:rowOff>105410</xdr:rowOff>
    </xdr:to>
    <xdr:sp macro="" textlink="">
      <xdr:nvSpPr>
        <xdr:cNvPr id="218" name="楕円 217"/>
        <xdr:cNvSpPr/>
      </xdr:nvSpPr>
      <xdr:spPr>
        <a:xfrm>
          <a:off x="3175000"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115570</xdr:rowOff>
    </xdr:from>
    <xdr:ext cx="762000" cy="259080"/>
    <xdr:sp macro="" textlink="">
      <xdr:nvSpPr>
        <xdr:cNvPr id="219" name="テキスト ボックス 218"/>
        <xdr:cNvSpPr txBox="1"/>
      </xdr:nvSpPr>
      <xdr:spPr>
        <a:xfrm>
          <a:off x="2844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167005</xdr:rowOff>
    </xdr:from>
    <xdr:to>
      <xdr:col>11</xdr:col>
      <xdr:colOff>82550</xdr:colOff>
      <xdr:row>83</xdr:row>
      <xdr:rowOff>97790</xdr:rowOff>
    </xdr:to>
    <xdr:sp macro="" textlink="">
      <xdr:nvSpPr>
        <xdr:cNvPr id="220" name="楕円 219"/>
        <xdr:cNvSpPr/>
      </xdr:nvSpPr>
      <xdr:spPr>
        <a:xfrm>
          <a:off x="22860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107315</xdr:rowOff>
    </xdr:from>
    <xdr:ext cx="762000" cy="259080"/>
    <xdr:sp macro="" textlink="">
      <xdr:nvSpPr>
        <xdr:cNvPr id="221" name="テキスト ボックス 220"/>
        <xdr:cNvSpPr txBox="1"/>
      </xdr:nvSpPr>
      <xdr:spPr>
        <a:xfrm>
          <a:off x="1955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120650</xdr:rowOff>
    </xdr:from>
    <xdr:to>
      <xdr:col>7</xdr:col>
      <xdr:colOff>31750</xdr:colOff>
      <xdr:row>83</xdr:row>
      <xdr:rowOff>50800</xdr:rowOff>
    </xdr:to>
    <xdr:sp macro="" textlink="">
      <xdr:nvSpPr>
        <xdr:cNvPr id="222" name="楕円 221"/>
        <xdr:cNvSpPr/>
      </xdr:nvSpPr>
      <xdr:spPr>
        <a:xfrm>
          <a:off x="1397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60960</xdr:rowOff>
    </xdr:from>
    <xdr:ext cx="762000" cy="259080"/>
    <xdr:sp macro="" textlink="">
      <xdr:nvSpPr>
        <xdr:cNvPr id="223" name="テキスト ボックス 222"/>
        <xdr:cNvSpPr txBox="1"/>
      </xdr:nvSpPr>
      <xdr:spPr>
        <a:xfrm>
          <a:off x="1066800" y="1394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6" name="テキスト ボックス 225"/>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00">
              <a:latin typeface="ＭＳ Ｐゴシック"/>
              <a:ea typeface="ＭＳ Ｐゴシック"/>
            </a:rPr>
            <a:t>全国市平均及び類似団体平均と比較してもラスパイレス指数は下回っている。</a:t>
          </a:r>
        </a:p>
        <a:p>
          <a:r>
            <a:rPr kumimoji="1" lang="ja-JP" altLang="en-US" sz="900">
              <a:latin typeface="ＭＳ Ｐゴシック"/>
              <a:ea typeface="ＭＳ Ｐゴシック"/>
            </a:rPr>
            <a:t>　これは、昇格試験の実施等による昇格基準の見直しなどによりラスパイレス指数が減となったものと思われる。</a:t>
          </a:r>
        </a:p>
        <a:p>
          <a:r>
            <a:rPr kumimoji="1" lang="ja-JP" altLang="en-US" sz="900">
              <a:latin typeface="ＭＳ Ｐゴシック"/>
              <a:ea typeface="ＭＳ Ｐゴシック"/>
            </a:rPr>
            <a:t>　また、地域手当についても、人事院勧告では16%支給地域に指定されているものの、抑制して支給している（平成27年度6%、28年度8%、29年度以降10%で支給）。</a:t>
          </a:r>
        </a:p>
        <a:p>
          <a:r>
            <a:rPr kumimoji="1" lang="ja-JP" altLang="en-US" sz="900">
              <a:latin typeface="ＭＳ Ｐゴシック"/>
              <a:ea typeface="ＭＳ Ｐゴシック"/>
            </a:rPr>
            <a:t>　今後も人事院勧告に準拠し、給与の適正化に努める。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72390</xdr:rowOff>
    </xdr:to>
    <xdr:cxnSp macro="">
      <xdr:nvCxnSpPr>
        <xdr:cNvPr id="252" name="直線コネクタ 251"/>
        <xdr:cNvCxnSpPr/>
      </xdr:nvCxnSpPr>
      <xdr:spPr>
        <a:xfrm flipV="1">
          <a:off x="17018000" y="13881100"/>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44450</xdr:rowOff>
    </xdr:from>
    <xdr:ext cx="762000" cy="259080"/>
    <xdr:sp macro="" textlink="">
      <xdr:nvSpPr>
        <xdr:cNvPr id="253"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72390</xdr:rowOff>
    </xdr:from>
    <xdr:to>
      <xdr:col>81</xdr:col>
      <xdr:colOff>133350</xdr:colOff>
      <xdr:row>90</xdr:row>
      <xdr:rowOff>72390</xdr:rowOff>
    </xdr:to>
    <xdr:cxnSp macro="">
      <xdr:nvCxnSpPr>
        <xdr:cNvPr id="254" name="直線コネクタ 253"/>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79375</xdr:rowOff>
    </xdr:from>
    <xdr:ext cx="762000" cy="258445"/>
    <xdr:sp macro="" textlink="">
      <xdr:nvSpPr>
        <xdr:cNvPr id="258" name="給与水準   （国との比較）平均値テキスト"/>
        <xdr:cNvSpPr txBox="1"/>
      </xdr:nvSpPr>
      <xdr:spPr>
        <a:xfrm>
          <a:off x="17106900" y="14995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107315</xdr:rowOff>
    </xdr:from>
    <xdr:to>
      <xdr:col>81</xdr:col>
      <xdr:colOff>95250</xdr:colOff>
      <xdr:row>88</xdr:row>
      <xdr:rowOff>37465</xdr:rowOff>
    </xdr:to>
    <xdr:sp macro="" textlink="">
      <xdr:nvSpPr>
        <xdr:cNvPr id="259" name="フローチャート: 判断 258"/>
        <xdr:cNvSpPr/>
      </xdr:nvSpPr>
      <xdr:spPr>
        <a:xfrm>
          <a:off x="16967200" y="150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141605</xdr:rowOff>
    </xdr:to>
    <xdr:cxnSp macro="">
      <xdr:nvCxnSpPr>
        <xdr:cNvPr id="260" name="直線コネクタ 259"/>
        <xdr:cNvCxnSpPr/>
      </xdr:nvCxnSpPr>
      <xdr:spPr>
        <a:xfrm flipV="1">
          <a:off x="15290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147320</xdr:rowOff>
    </xdr:from>
    <xdr:to>
      <xdr:col>77</xdr:col>
      <xdr:colOff>95250</xdr:colOff>
      <xdr:row>88</xdr:row>
      <xdr:rowOff>77470</xdr:rowOff>
    </xdr:to>
    <xdr:sp macro="" textlink="">
      <xdr:nvSpPr>
        <xdr:cNvPr id="261" name="フローチャート: 判断 260"/>
        <xdr:cNvSpPr/>
      </xdr:nvSpPr>
      <xdr:spPr>
        <a:xfrm>
          <a:off x="16129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62230</xdr:rowOff>
    </xdr:from>
    <xdr:ext cx="736600" cy="259080"/>
    <xdr:sp macro="" textlink="">
      <xdr:nvSpPr>
        <xdr:cNvPr id="262" name="テキスト ボックス 261"/>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141605</xdr:rowOff>
    </xdr:from>
    <xdr:to>
      <xdr:col>72</xdr:col>
      <xdr:colOff>203200</xdr:colOff>
      <xdr:row>86</xdr:row>
      <xdr:rowOff>168910</xdr:rowOff>
    </xdr:to>
    <xdr:cxnSp macro="">
      <xdr:nvCxnSpPr>
        <xdr:cNvPr id="263" name="直線コネクタ 262"/>
        <xdr:cNvCxnSpPr/>
      </xdr:nvCxnSpPr>
      <xdr:spPr>
        <a:xfrm flipV="1">
          <a:off x="14401800" y="148863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147320</xdr:rowOff>
    </xdr:from>
    <xdr:to>
      <xdr:col>73</xdr:col>
      <xdr:colOff>44450</xdr:colOff>
      <xdr:row>88</xdr:row>
      <xdr:rowOff>77470</xdr:rowOff>
    </xdr:to>
    <xdr:sp macro="" textlink="">
      <xdr:nvSpPr>
        <xdr:cNvPr id="264" name="フローチャート: 判断 263"/>
        <xdr:cNvSpPr/>
      </xdr:nvSpPr>
      <xdr:spPr>
        <a:xfrm>
          <a:off x="15240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62230</xdr:rowOff>
    </xdr:from>
    <xdr:ext cx="762000" cy="259080"/>
    <xdr:sp macro="" textlink="">
      <xdr:nvSpPr>
        <xdr:cNvPr id="265" name="テキスト ボックス 264"/>
        <xdr:cNvSpPr txBox="1"/>
      </xdr:nvSpPr>
      <xdr:spPr>
        <a:xfrm>
          <a:off x="149098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61595</xdr:rowOff>
    </xdr:from>
    <xdr:to>
      <xdr:col>68</xdr:col>
      <xdr:colOff>152400</xdr:colOff>
      <xdr:row>86</xdr:row>
      <xdr:rowOff>168910</xdr:rowOff>
    </xdr:to>
    <xdr:cxnSp macro="">
      <xdr:nvCxnSpPr>
        <xdr:cNvPr id="266" name="直線コネクタ 265"/>
        <xdr:cNvCxnSpPr/>
      </xdr:nvCxnSpPr>
      <xdr:spPr>
        <a:xfrm>
          <a:off x="13512800" y="1480629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133985</xdr:rowOff>
    </xdr:from>
    <xdr:to>
      <xdr:col>68</xdr:col>
      <xdr:colOff>203200</xdr:colOff>
      <xdr:row>88</xdr:row>
      <xdr:rowOff>64135</xdr:rowOff>
    </xdr:to>
    <xdr:sp macro="" textlink="">
      <xdr:nvSpPr>
        <xdr:cNvPr id="267" name="フローチャート: 判断 266"/>
        <xdr:cNvSpPr/>
      </xdr:nvSpPr>
      <xdr:spPr>
        <a:xfrm>
          <a:off x="14351000" y="15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48895</xdr:rowOff>
    </xdr:from>
    <xdr:ext cx="762000" cy="259080"/>
    <xdr:sp macro="" textlink="">
      <xdr:nvSpPr>
        <xdr:cNvPr id="268" name="テキスト ボックス 267"/>
        <xdr:cNvSpPr txBox="1"/>
      </xdr:nvSpPr>
      <xdr:spPr>
        <a:xfrm>
          <a:off x="14020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67310</xdr:rowOff>
    </xdr:from>
    <xdr:to>
      <xdr:col>64</xdr:col>
      <xdr:colOff>152400</xdr:colOff>
      <xdr:row>87</xdr:row>
      <xdr:rowOff>168910</xdr:rowOff>
    </xdr:to>
    <xdr:sp macro="" textlink="">
      <xdr:nvSpPr>
        <xdr:cNvPr id="269" name="フローチャート: 判断 268"/>
        <xdr:cNvSpPr/>
      </xdr:nvSpPr>
      <xdr:spPr>
        <a:xfrm>
          <a:off x="134620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153670</xdr:rowOff>
    </xdr:from>
    <xdr:ext cx="762000" cy="259080"/>
    <xdr:sp macro="" textlink="">
      <xdr:nvSpPr>
        <xdr:cNvPr id="270" name="テキスト ボックス 269"/>
        <xdr:cNvSpPr txBox="1"/>
      </xdr:nvSpPr>
      <xdr:spPr>
        <a:xfrm>
          <a:off x="13131800" y="1506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67310</xdr:rowOff>
    </xdr:from>
    <xdr:ext cx="762000" cy="259080"/>
    <xdr:sp macro="" textlink="">
      <xdr:nvSpPr>
        <xdr:cNvPr id="277" name="給与水準   （国との比較）該当値テキスト"/>
        <xdr:cNvSpPr txBox="1"/>
      </xdr:nvSpPr>
      <xdr:spPr>
        <a:xfrm>
          <a:off x="171069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79" name="テキスト ボックス 278"/>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0" name="楕円 279"/>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31115</xdr:rowOff>
    </xdr:from>
    <xdr:ext cx="762000" cy="249555"/>
    <xdr:sp macro="" textlink="">
      <xdr:nvSpPr>
        <xdr:cNvPr id="281" name="テキスト ボックス 280"/>
        <xdr:cNvSpPr txBox="1"/>
      </xdr:nvSpPr>
      <xdr:spPr>
        <a:xfrm>
          <a:off x="14909800" y="14604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118110</xdr:rowOff>
    </xdr:from>
    <xdr:to>
      <xdr:col>68</xdr:col>
      <xdr:colOff>203200</xdr:colOff>
      <xdr:row>87</xdr:row>
      <xdr:rowOff>48260</xdr:rowOff>
    </xdr:to>
    <xdr:sp macro="" textlink="">
      <xdr:nvSpPr>
        <xdr:cNvPr id="282" name="楕円 281"/>
        <xdr:cNvSpPr/>
      </xdr:nvSpPr>
      <xdr:spPr>
        <a:xfrm>
          <a:off x="14351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58420</xdr:rowOff>
    </xdr:from>
    <xdr:ext cx="762000" cy="259080"/>
    <xdr:sp macro="" textlink="">
      <xdr:nvSpPr>
        <xdr:cNvPr id="283" name="テキスト ボックス 282"/>
        <xdr:cNvSpPr txBox="1"/>
      </xdr:nvSpPr>
      <xdr:spPr>
        <a:xfrm>
          <a:off x="14020800" y="1463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10795</xdr:rowOff>
    </xdr:from>
    <xdr:to>
      <xdr:col>64</xdr:col>
      <xdr:colOff>152400</xdr:colOff>
      <xdr:row>86</xdr:row>
      <xdr:rowOff>112395</xdr:rowOff>
    </xdr:to>
    <xdr:sp macro="" textlink="">
      <xdr:nvSpPr>
        <xdr:cNvPr id="284" name="楕円 283"/>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122555</xdr:rowOff>
    </xdr:from>
    <xdr:ext cx="762000" cy="249555"/>
    <xdr:sp macro="" textlink="">
      <xdr:nvSpPr>
        <xdr:cNvPr id="285" name="テキスト ボックス 284"/>
        <xdr:cNvSpPr txBox="1"/>
      </xdr:nvSpPr>
      <xdr:spPr>
        <a:xfrm>
          <a:off x="13131800" y="14524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全国平均は下回っているものの、茨城県平均及び類似団体平均を若干上回っている。</a:t>
          </a:r>
        </a:p>
        <a:p>
          <a:r>
            <a:rPr lang="ja-JP" altLang="en-US" sz="900">
              <a:latin typeface="ＭＳ Ｐゴシック"/>
              <a:ea typeface="ＭＳ Ｐゴシック"/>
            </a:rPr>
            <a:t>　これは、市直営による消防業務や、待機児童対策・子育て支援の充実のために保育士を積極的に採用していること等が影響していると思われる。</a:t>
          </a:r>
        </a:p>
        <a:p>
          <a:r>
            <a:rPr lang="ja-JP" altLang="en-US" sz="900">
              <a:latin typeface="ＭＳ Ｐゴシック"/>
              <a:ea typeface="ＭＳ Ｐゴシック"/>
            </a:rPr>
            <a:t>　今後も、組織や事務事業の見直しに併せて計画的な定員管理の中で職員数の適正化を図る。</a:t>
          </a:r>
        </a:p>
        <a:p>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9555"/>
    <xdr:sp macro="" textlink="">
      <xdr:nvSpPr>
        <xdr:cNvPr id="309" name="テキスト ボックス 308"/>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104140</xdr:rowOff>
    </xdr:from>
    <xdr:to>
      <xdr:col>81</xdr:col>
      <xdr:colOff>44450</xdr:colOff>
      <xdr:row>66</xdr:row>
      <xdr:rowOff>66675</xdr:rowOff>
    </xdr:to>
    <xdr:cxnSp macro="">
      <xdr:nvCxnSpPr>
        <xdr:cNvPr id="315" name="直線コネクタ 314"/>
        <xdr:cNvCxnSpPr/>
      </xdr:nvCxnSpPr>
      <xdr:spPr>
        <a:xfrm flipV="1">
          <a:off x="17018000" y="10219690"/>
          <a:ext cx="0" cy="1162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38735</xdr:rowOff>
    </xdr:from>
    <xdr:ext cx="762000" cy="259080"/>
    <xdr:sp macro="" textlink="">
      <xdr:nvSpPr>
        <xdr:cNvPr id="316" name="定員管理の状況最小値テキスト"/>
        <xdr:cNvSpPr txBox="1"/>
      </xdr:nvSpPr>
      <xdr:spPr>
        <a:xfrm>
          <a:off x="17106900" y="1135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66675</xdr:rowOff>
    </xdr:from>
    <xdr:to>
      <xdr:col>81</xdr:col>
      <xdr:colOff>133350</xdr:colOff>
      <xdr:row>66</xdr:row>
      <xdr:rowOff>66675</xdr:rowOff>
    </xdr:to>
    <xdr:cxnSp macro="">
      <xdr:nvCxnSpPr>
        <xdr:cNvPr id="317" name="直線コネクタ 316"/>
        <xdr:cNvCxnSpPr/>
      </xdr:nvCxnSpPr>
      <xdr:spPr>
        <a:xfrm>
          <a:off x="16929100" y="1138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19050</xdr:rowOff>
    </xdr:from>
    <xdr:ext cx="762000" cy="250190"/>
    <xdr:sp macro="" textlink="">
      <xdr:nvSpPr>
        <xdr:cNvPr id="318" name="定員管理の状況最大値テキスト"/>
        <xdr:cNvSpPr txBox="1"/>
      </xdr:nvSpPr>
      <xdr:spPr>
        <a:xfrm>
          <a:off x="17106900" y="9963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104140</xdr:rowOff>
    </xdr:from>
    <xdr:to>
      <xdr:col>81</xdr:col>
      <xdr:colOff>133350</xdr:colOff>
      <xdr:row>59</xdr:row>
      <xdr:rowOff>104140</xdr:rowOff>
    </xdr:to>
    <xdr:cxnSp macro="">
      <xdr:nvCxnSpPr>
        <xdr:cNvPr id="319" name="直線コネクタ 318"/>
        <xdr:cNvCxnSpPr/>
      </xdr:nvCxnSpPr>
      <xdr:spPr>
        <a:xfrm>
          <a:off x="169291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25400</xdr:rowOff>
    </xdr:from>
    <xdr:to>
      <xdr:col>81</xdr:col>
      <xdr:colOff>44450</xdr:colOff>
      <xdr:row>64</xdr:row>
      <xdr:rowOff>27305</xdr:rowOff>
    </xdr:to>
    <xdr:cxnSp macro="">
      <xdr:nvCxnSpPr>
        <xdr:cNvPr id="320" name="直線コネクタ 319"/>
        <xdr:cNvCxnSpPr/>
      </xdr:nvCxnSpPr>
      <xdr:spPr>
        <a:xfrm flipV="1">
          <a:off x="16179800" y="109982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130810</xdr:rowOff>
    </xdr:from>
    <xdr:ext cx="762000" cy="259080"/>
    <xdr:sp macro="" textlink="">
      <xdr:nvSpPr>
        <xdr:cNvPr id="321" name="定員管理の状況平均値テキスト"/>
        <xdr:cNvSpPr txBox="1"/>
      </xdr:nvSpPr>
      <xdr:spPr>
        <a:xfrm>
          <a:off x="17106900" y="1058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19050</xdr:rowOff>
    </xdr:from>
    <xdr:to>
      <xdr:col>77</xdr:col>
      <xdr:colOff>44450</xdr:colOff>
      <xdr:row>64</xdr:row>
      <xdr:rowOff>27305</xdr:rowOff>
    </xdr:to>
    <xdr:cxnSp macro="">
      <xdr:nvCxnSpPr>
        <xdr:cNvPr id="323" name="直線コネクタ 322"/>
        <xdr:cNvCxnSpPr/>
      </xdr:nvCxnSpPr>
      <xdr:spPr>
        <a:xfrm>
          <a:off x="15290800" y="10991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109220</xdr:rowOff>
    </xdr:from>
    <xdr:to>
      <xdr:col>77</xdr:col>
      <xdr:colOff>95250</xdr:colOff>
      <xdr:row>63</xdr:row>
      <xdr:rowOff>38735</xdr:rowOff>
    </xdr:to>
    <xdr:sp macro="" textlink="">
      <xdr:nvSpPr>
        <xdr:cNvPr id="324" name="フローチャート: 判断 323"/>
        <xdr:cNvSpPr/>
      </xdr:nvSpPr>
      <xdr:spPr>
        <a:xfrm>
          <a:off x="16129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48895</xdr:rowOff>
    </xdr:from>
    <xdr:ext cx="736600" cy="259080"/>
    <xdr:sp macro="" textlink="">
      <xdr:nvSpPr>
        <xdr:cNvPr id="325" name="テキスト ボックス 324"/>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11430</xdr:rowOff>
    </xdr:from>
    <xdr:to>
      <xdr:col>72</xdr:col>
      <xdr:colOff>203200</xdr:colOff>
      <xdr:row>64</xdr:row>
      <xdr:rowOff>19050</xdr:rowOff>
    </xdr:to>
    <xdr:cxnSp macro="">
      <xdr:nvCxnSpPr>
        <xdr:cNvPr id="326" name="直線コネクタ 325"/>
        <xdr:cNvCxnSpPr/>
      </xdr:nvCxnSpPr>
      <xdr:spPr>
        <a:xfrm>
          <a:off x="14401800" y="10984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109220</xdr:rowOff>
    </xdr:from>
    <xdr:to>
      <xdr:col>73</xdr:col>
      <xdr:colOff>44450</xdr:colOff>
      <xdr:row>63</xdr:row>
      <xdr:rowOff>38735</xdr:rowOff>
    </xdr:to>
    <xdr:sp macro="" textlink="">
      <xdr:nvSpPr>
        <xdr:cNvPr id="327" name="フローチャート: 判断 326"/>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28" name="テキスト ボックス 327"/>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8890</xdr:rowOff>
    </xdr:from>
    <xdr:to>
      <xdr:col>68</xdr:col>
      <xdr:colOff>152400</xdr:colOff>
      <xdr:row>64</xdr:row>
      <xdr:rowOff>11430</xdr:rowOff>
    </xdr:to>
    <xdr:cxnSp macro="">
      <xdr:nvCxnSpPr>
        <xdr:cNvPr id="329" name="直線コネクタ 328"/>
        <xdr:cNvCxnSpPr/>
      </xdr:nvCxnSpPr>
      <xdr:spPr>
        <a:xfrm>
          <a:off x="13512800" y="10981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49555"/>
    <xdr:sp macro="" textlink="">
      <xdr:nvSpPr>
        <xdr:cNvPr id="331" name="テキスト ボックス 330"/>
        <xdr:cNvSpPr txBox="1"/>
      </xdr:nvSpPr>
      <xdr:spPr>
        <a:xfrm>
          <a:off x="14020800" y="10525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19050</xdr:rowOff>
    </xdr:from>
    <xdr:to>
      <xdr:col>64</xdr:col>
      <xdr:colOff>152400</xdr:colOff>
      <xdr:row>63</xdr:row>
      <xdr:rowOff>120650</xdr:rowOff>
    </xdr:to>
    <xdr:sp macro="" textlink="">
      <xdr:nvSpPr>
        <xdr:cNvPr id="332" name="フローチャート: 判断 331"/>
        <xdr:cNvSpPr/>
      </xdr:nvSpPr>
      <xdr:spPr>
        <a:xfrm>
          <a:off x="13462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130810</xdr:rowOff>
    </xdr:from>
    <xdr:ext cx="762000" cy="259080"/>
    <xdr:sp macro="" textlink="">
      <xdr:nvSpPr>
        <xdr:cNvPr id="333" name="テキスト ボックス 332"/>
        <xdr:cNvSpPr txBox="1"/>
      </xdr:nvSpPr>
      <xdr:spPr>
        <a:xfrm>
          <a:off x="13131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4" name="テキスト ボックス 333"/>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5" name="テキスト ボックス 334"/>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6" name="テキスト ボックス 335"/>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7" name="テキスト ボックス 336"/>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8" name="テキスト ボックス 337"/>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146050</xdr:rowOff>
    </xdr:from>
    <xdr:to>
      <xdr:col>81</xdr:col>
      <xdr:colOff>95250</xdr:colOff>
      <xdr:row>64</xdr:row>
      <xdr:rowOff>76200</xdr:rowOff>
    </xdr:to>
    <xdr:sp macro="" textlink="">
      <xdr:nvSpPr>
        <xdr:cNvPr id="339" name="楕円 338"/>
        <xdr:cNvSpPr/>
      </xdr:nvSpPr>
      <xdr:spPr>
        <a:xfrm>
          <a:off x="169672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118110</xdr:rowOff>
    </xdr:from>
    <xdr:ext cx="762000" cy="259080"/>
    <xdr:sp macro="" textlink="">
      <xdr:nvSpPr>
        <xdr:cNvPr id="340" name="定員管理の状況該当値テキスト"/>
        <xdr:cNvSpPr txBox="1"/>
      </xdr:nvSpPr>
      <xdr:spPr>
        <a:xfrm>
          <a:off x="171069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147955</xdr:rowOff>
    </xdr:from>
    <xdr:to>
      <xdr:col>77</xdr:col>
      <xdr:colOff>95250</xdr:colOff>
      <xdr:row>64</xdr:row>
      <xdr:rowOff>78105</xdr:rowOff>
    </xdr:to>
    <xdr:sp macro="" textlink="">
      <xdr:nvSpPr>
        <xdr:cNvPr id="341" name="楕円 340"/>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63500</xdr:rowOff>
    </xdr:from>
    <xdr:ext cx="736600" cy="251460"/>
    <xdr:sp macro="" textlink="">
      <xdr:nvSpPr>
        <xdr:cNvPr id="342" name="テキスト ボックス 341"/>
        <xdr:cNvSpPr txBox="1"/>
      </xdr:nvSpPr>
      <xdr:spPr>
        <a:xfrm>
          <a:off x="15798800" y="110363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139700</xdr:rowOff>
    </xdr:from>
    <xdr:to>
      <xdr:col>73</xdr:col>
      <xdr:colOff>44450</xdr:colOff>
      <xdr:row>64</xdr:row>
      <xdr:rowOff>69850</xdr:rowOff>
    </xdr:to>
    <xdr:sp macro="" textlink="">
      <xdr:nvSpPr>
        <xdr:cNvPr id="343" name="楕円 342"/>
        <xdr:cNvSpPr/>
      </xdr:nvSpPr>
      <xdr:spPr>
        <a:xfrm>
          <a:off x="152400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54610</xdr:rowOff>
    </xdr:from>
    <xdr:ext cx="762000" cy="249555"/>
    <xdr:sp macro="" textlink="">
      <xdr:nvSpPr>
        <xdr:cNvPr id="344" name="テキスト ボックス 343"/>
        <xdr:cNvSpPr txBox="1"/>
      </xdr:nvSpPr>
      <xdr:spPr>
        <a:xfrm>
          <a:off x="14909800" y="110274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132080</xdr:rowOff>
    </xdr:from>
    <xdr:to>
      <xdr:col>68</xdr:col>
      <xdr:colOff>203200</xdr:colOff>
      <xdr:row>64</xdr:row>
      <xdr:rowOff>62230</xdr:rowOff>
    </xdr:to>
    <xdr:sp macro="" textlink="">
      <xdr:nvSpPr>
        <xdr:cNvPr id="345" name="楕円 344"/>
        <xdr:cNvSpPr/>
      </xdr:nvSpPr>
      <xdr:spPr>
        <a:xfrm>
          <a:off x="14351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46990</xdr:rowOff>
    </xdr:from>
    <xdr:ext cx="762000" cy="259080"/>
    <xdr:sp macro="" textlink="">
      <xdr:nvSpPr>
        <xdr:cNvPr id="346" name="テキスト ボックス 345"/>
        <xdr:cNvSpPr txBox="1"/>
      </xdr:nvSpPr>
      <xdr:spPr>
        <a:xfrm>
          <a:off x="14020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129540</xdr:rowOff>
    </xdr:from>
    <xdr:to>
      <xdr:col>64</xdr:col>
      <xdr:colOff>152400</xdr:colOff>
      <xdr:row>64</xdr:row>
      <xdr:rowOff>59690</xdr:rowOff>
    </xdr:to>
    <xdr:sp macro="" textlink="">
      <xdr:nvSpPr>
        <xdr:cNvPr id="347" name="楕円 346"/>
        <xdr:cNvSpPr/>
      </xdr:nvSpPr>
      <xdr:spPr>
        <a:xfrm>
          <a:off x="13462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45085</xdr:rowOff>
    </xdr:from>
    <xdr:ext cx="762000" cy="258445"/>
    <xdr:sp macro="" textlink="">
      <xdr:nvSpPr>
        <xdr:cNvPr id="348" name="テキスト ボックス 347"/>
        <xdr:cNvSpPr txBox="1"/>
      </xdr:nvSpPr>
      <xdr:spPr>
        <a:xfrm>
          <a:off x="13131800" y="1101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1" name="テキスト ボックス 350"/>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900">
              <a:latin typeface="ＭＳ Ｐゴシック"/>
              <a:ea typeface="ＭＳ Ｐゴシック"/>
            </a:rPr>
            <a:t>類似団体平均を上回っている状態が続いているが、前年度比較では0.1ポイント低下と、ほぼ横ばいで推移している。</a:t>
          </a:r>
        </a:p>
        <a:p>
          <a:r>
            <a:rPr lang="ja-JP" altLang="en-US" sz="900">
              <a:latin typeface="ＭＳ Ｐゴシック"/>
              <a:ea typeface="ＭＳ Ｐゴシック"/>
            </a:rPr>
            <a:t>　単年度数値においては、平成30年度は7.375%で平成27年度の7.757%と比較して0.382ポイントの低下となった。　</a:t>
          </a:r>
        </a:p>
        <a:p>
          <a:r>
            <a:rPr lang="ja-JP" altLang="en-US" sz="900">
              <a:latin typeface="ＭＳ Ｐゴシック"/>
              <a:ea typeface="ＭＳ Ｐゴシック"/>
            </a:rPr>
            <a:t>　分子の、公債費に準ずる債務負担行為に充てた一般財源、一部事務組合への負担金が減となったことなどにより、分子が対前年度比較で91百万円の減（6.05％）、分母は標準税収入額等の増加により300百万円の増（1.60％）となった。分子が減少し分母が増加したことが、実質公債費比率を引き下げた要因である。</a:t>
          </a:r>
        </a:p>
        <a:p>
          <a:r>
            <a:rPr lang="ja-JP" altLang="en-US" sz="900">
              <a:latin typeface="ＭＳ Ｐゴシック"/>
              <a:ea typeface="ＭＳ Ｐゴシック"/>
            </a:rPr>
            <a:t>　今後も適正な事業の選択・実施による市債発行、償還年限の見直し等を行い、公債費の減額及び償還金の平準化を図り、実質公債費比率の低下に努める。</a:t>
          </a:r>
        </a:p>
        <a:p>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9555"/>
    <xdr:sp macro="" textlink="">
      <xdr:nvSpPr>
        <xdr:cNvPr id="368" name="テキスト ボックス 367"/>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154940</xdr:rowOff>
    </xdr:to>
    <xdr:cxnSp macro="">
      <xdr:nvCxnSpPr>
        <xdr:cNvPr id="376" name="直線コネクタ 375"/>
        <xdr:cNvCxnSpPr/>
      </xdr:nvCxnSpPr>
      <xdr:spPr>
        <a:xfrm flipV="1">
          <a:off x="17018000" y="639000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7"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8" name="直線コネクタ 377"/>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0825"/>
    <xdr:sp macro="" textlink="">
      <xdr:nvSpPr>
        <xdr:cNvPr id="379" name="公債費負担の状況最大値テキスト"/>
        <xdr:cNvSpPr txBox="1"/>
      </xdr:nvSpPr>
      <xdr:spPr>
        <a:xfrm>
          <a:off x="17106900" y="6133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0" name="直線コネクタ 379"/>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156845</xdr:rowOff>
    </xdr:from>
    <xdr:to>
      <xdr:col>81</xdr:col>
      <xdr:colOff>44450</xdr:colOff>
      <xdr:row>41</xdr:row>
      <xdr:rowOff>164465</xdr:rowOff>
    </xdr:to>
    <xdr:cxnSp macro="">
      <xdr:nvCxnSpPr>
        <xdr:cNvPr id="381" name="直線コネクタ 380"/>
        <xdr:cNvCxnSpPr/>
      </xdr:nvCxnSpPr>
      <xdr:spPr>
        <a:xfrm flipV="1">
          <a:off x="16179800" y="71862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52705</xdr:rowOff>
    </xdr:from>
    <xdr:ext cx="762000" cy="250825"/>
    <xdr:sp macro="" textlink="">
      <xdr:nvSpPr>
        <xdr:cNvPr id="382" name="公債費負担の状況平均値テキスト"/>
        <xdr:cNvSpPr txBox="1"/>
      </xdr:nvSpPr>
      <xdr:spPr>
        <a:xfrm>
          <a:off x="17106900" y="67392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3" name="フローチャート: 判断 382"/>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156845</xdr:rowOff>
    </xdr:from>
    <xdr:to>
      <xdr:col>77</xdr:col>
      <xdr:colOff>44450</xdr:colOff>
      <xdr:row>41</xdr:row>
      <xdr:rowOff>164465</xdr:rowOff>
    </xdr:to>
    <xdr:cxnSp macro="">
      <xdr:nvCxnSpPr>
        <xdr:cNvPr id="384" name="直線コネクタ 383"/>
        <xdr:cNvCxnSpPr/>
      </xdr:nvCxnSpPr>
      <xdr:spPr>
        <a:xfrm>
          <a:off x="15290800" y="7186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60325</xdr:rowOff>
    </xdr:from>
    <xdr:to>
      <xdr:col>77</xdr:col>
      <xdr:colOff>95250</xdr:colOff>
      <xdr:row>40</xdr:row>
      <xdr:rowOff>161925</xdr:rowOff>
    </xdr:to>
    <xdr:sp macro="" textlink="">
      <xdr:nvSpPr>
        <xdr:cNvPr id="385" name="フローチャート: 判断 384"/>
        <xdr:cNvSpPr/>
      </xdr:nvSpPr>
      <xdr:spPr>
        <a:xfrm>
          <a:off x="16129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635</xdr:rowOff>
    </xdr:from>
    <xdr:ext cx="736600" cy="259080"/>
    <xdr:sp macro="" textlink="">
      <xdr:nvSpPr>
        <xdr:cNvPr id="386" name="テキスト ボックス 385"/>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156845</xdr:rowOff>
    </xdr:from>
    <xdr:to>
      <xdr:col>72</xdr:col>
      <xdr:colOff>203200</xdr:colOff>
      <xdr:row>42</xdr:row>
      <xdr:rowOff>65405</xdr:rowOff>
    </xdr:to>
    <xdr:cxnSp macro="">
      <xdr:nvCxnSpPr>
        <xdr:cNvPr id="387" name="直線コネクタ 386"/>
        <xdr:cNvCxnSpPr/>
      </xdr:nvCxnSpPr>
      <xdr:spPr>
        <a:xfrm flipV="1">
          <a:off x="14401800" y="71862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89" name="テキスト ボックス 388"/>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65405</xdr:rowOff>
    </xdr:from>
    <xdr:to>
      <xdr:col>68</xdr:col>
      <xdr:colOff>152400</xdr:colOff>
      <xdr:row>42</xdr:row>
      <xdr:rowOff>113665</xdr:rowOff>
    </xdr:to>
    <xdr:cxnSp macro="">
      <xdr:nvCxnSpPr>
        <xdr:cNvPr id="390" name="直線コネクタ 389"/>
        <xdr:cNvCxnSpPr/>
      </xdr:nvCxnSpPr>
      <xdr:spPr>
        <a:xfrm flipV="1">
          <a:off x="13512800" y="72663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40640</xdr:rowOff>
    </xdr:from>
    <xdr:ext cx="762000" cy="251460"/>
    <xdr:sp macro="" textlink="">
      <xdr:nvSpPr>
        <xdr:cNvPr id="392" name="テキスト ボックス 391"/>
        <xdr:cNvSpPr txBox="1"/>
      </xdr:nvSpPr>
      <xdr:spPr>
        <a:xfrm>
          <a:off x="14020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94" name="テキスト ボックス 393"/>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400" name="楕円 399"/>
        <xdr:cNvSpPr/>
      </xdr:nvSpPr>
      <xdr:spPr>
        <a:xfrm>
          <a:off x="16967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78105</xdr:rowOff>
    </xdr:from>
    <xdr:ext cx="762000" cy="249555"/>
    <xdr:sp macro="" textlink="">
      <xdr:nvSpPr>
        <xdr:cNvPr id="401" name="公債費負担の状況該当値テキスト"/>
        <xdr:cNvSpPr txBox="1"/>
      </xdr:nvSpPr>
      <xdr:spPr>
        <a:xfrm>
          <a:off x="17106900" y="7107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113665</xdr:rowOff>
    </xdr:from>
    <xdr:to>
      <xdr:col>77</xdr:col>
      <xdr:colOff>95250</xdr:colOff>
      <xdr:row>42</xdr:row>
      <xdr:rowOff>43815</xdr:rowOff>
    </xdr:to>
    <xdr:sp macro="" textlink="">
      <xdr:nvSpPr>
        <xdr:cNvPr id="402" name="楕円 401"/>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29210</xdr:rowOff>
    </xdr:from>
    <xdr:ext cx="736600" cy="251460"/>
    <xdr:sp macro="" textlink="">
      <xdr:nvSpPr>
        <xdr:cNvPr id="403" name="テキスト ボックス 402"/>
        <xdr:cNvSpPr txBox="1"/>
      </xdr:nvSpPr>
      <xdr:spPr>
        <a:xfrm>
          <a:off x="15798800" y="72301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106045</xdr:rowOff>
    </xdr:from>
    <xdr:to>
      <xdr:col>73</xdr:col>
      <xdr:colOff>44450</xdr:colOff>
      <xdr:row>42</xdr:row>
      <xdr:rowOff>36195</xdr:rowOff>
    </xdr:to>
    <xdr:sp macro="" textlink="">
      <xdr:nvSpPr>
        <xdr:cNvPr id="404" name="楕円 403"/>
        <xdr:cNvSpPr/>
      </xdr:nvSpPr>
      <xdr:spPr>
        <a:xfrm>
          <a:off x="15240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20955</xdr:rowOff>
    </xdr:from>
    <xdr:ext cx="762000" cy="249555"/>
    <xdr:sp macro="" textlink="">
      <xdr:nvSpPr>
        <xdr:cNvPr id="405" name="テキスト ボックス 404"/>
        <xdr:cNvSpPr txBox="1"/>
      </xdr:nvSpPr>
      <xdr:spPr>
        <a:xfrm>
          <a:off x="14909800" y="7221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203200</xdr:colOff>
      <xdr:row>42</xdr:row>
      <xdr:rowOff>116205</xdr:rowOff>
    </xdr:to>
    <xdr:sp macro="" textlink="">
      <xdr:nvSpPr>
        <xdr:cNvPr id="406" name="楕円 405"/>
        <xdr:cNvSpPr/>
      </xdr:nvSpPr>
      <xdr:spPr>
        <a:xfrm>
          <a:off x="14351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100965</xdr:rowOff>
    </xdr:from>
    <xdr:ext cx="762000" cy="249555"/>
    <xdr:sp macro="" textlink="">
      <xdr:nvSpPr>
        <xdr:cNvPr id="407" name="テキスト ボックス 406"/>
        <xdr:cNvSpPr txBox="1"/>
      </xdr:nvSpPr>
      <xdr:spPr>
        <a:xfrm>
          <a:off x="14020800" y="7301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63500</xdr:rowOff>
    </xdr:from>
    <xdr:to>
      <xdr:col>64</xdr:col>
      <xdr:colOff>152400</xdr:colOff>
      <xdr:row>42</xdr:row>
      <xdr:rowOff>164465</xdr:rowOff>
    </xdr:to>
    <xdr:sp macro="" textlink="">
      <xdr:nvSpPr>
        <xdr:cNvPr id="408" name="楕円 407"/>
        <xdr:cNvSpPr/>
      </xdr:nvSpPr>
      <xdr:spPr>
        <a:xfrm>
          <a:off x="13462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149225</xdr:rowOff>
    </xdr:from>
    <xdr:ext cx="762000" cy="259080"/>
    <xdr:sp macro="" textlink="">
      <xdr:nvSpPr>
        <xdr:cNvPr id="409" name="テキスト ボックス 408"/>
        <xdr:cNvSpPr txBox="1"/>
      </xdr:nvSpPr>
      <xdr:spPr>
        <a:xfrm>
          <a:off x="13131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2" name="テキスト ボックス 411"/>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solidFill>
                <a:sysClr val="windowText" lastClr="000000"/>
              </a:solidFill>
              <a:latin typeface="ＭＳ ゴシック"/>
              <a:ea typeface="ＭＳ ゴシック"/>
            </a:rPr>
            <a:t>　類似団体平均を上回っている状況が続いているが、対前年度比較での将来負担比率は低下傾向にある。</a:t>
          </a:r>
        </a:p>
        <a:p>
          <a:r>
            <a:rPr lang="ja-JP" altLang="en-US" sz="900">
              <a:solidFill>
                <a:sysClr val="windowText" lastClr="000000"/>
              </a:solidFill>
              <a:latin typeface="ＭＳ ゴシック"/>
              <a:ea typeface="ＭＳ ゴシック"/>
            </a:rPr>
            <a:t>　将来負担額のうち地方債残高は増となっているものの、組合等負担見込額、退職手当負担見込額、及び債務負担行為に基づく支出予定額が減となり、分子となる将来負担額合計が対前年度比較で2,137百万円の減（△26.27％）となった。一方で普通交付税、臨時財政対策債発行可能額は減となったものの、標準税収入額等が増となり、分母が対前年度比較で300百万円の増（+1.60％）となった。</a:t>
          </a:r>
        </a:p>
        <a:p>
          <a:r>
            <a:rPr lang="ja-JP" altLang="en-US" sz="900">
              <a:solidFill>
                <a:sysClr val="windowText" lastClr="000000"/>
              </a:solidFill>
              <a:latin typeface="ＭＳ ゴシック"/>
              <a:ea typeface="ＭＳ ゴシック"/>
            </a:rPr>
            <a:t>　分子が大幅に減となり、分母が増となったことから、将来負担比率は対前年度比較で低下した。</a:t>
          </a:r>
        </a:p>
        <a:p>
          <a:r>
            <a:rPr lang="ja-JP" altLang="en-US" sz="900">
              <a:solidFill>
                <a:sysClr val="windowText" lastClr="000000"/>
              </a:solidFill>
              <a:latin typeface="ＭＳ ゴシック"/>
              <a:ea typeface="ＭＳ ゴシック"/>
            </a:rPr>
            <a:t>　今後も公債費等の義務的経費の削減を中心とする行政改革を進め、後世への負担を少しでも軽減するよう、新規事業の実施等に係る総点検を実施し、地方債発行の抑制など、地方債現在高の急激な上昇を抑制し、財政の健全化に努める。</a:t>
          </a:r>
        </a:p>
      </xdr:txBody>
    </xdr:sp>
    <xdr:clientData/>
  </xdr:twoCellAnchor>
  <xdr:oneCellAnchor>
    <xdr:from>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7" name="テキスト ボックス 426"/>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128270</xdr:rowOff>
    </xdr:to>
    <xdr:cxnSp macro="">
      <xdr:nvCxnSpPr>
        <xdr:cNvPr id="438" name="直線コネクタ 437"/>
        <xdr:cNvCxnSpPr/>
      </xdr:nvCxnSpPr>
      <xdr:spPr>
        <a:xfrm flipV="1">
          <a:off x="17018000" y="2370455"/>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100330</xdr:rowOff>
    </xdr:from>
    <xdr:ext cx="762000" cy="249555"/>
    <xdr:sp macro="" textlink="">
      <xdr:nvSpPr>
        <xdr:cNvPr id="439" name="将来負担の状況最小値テキスト"/>
        <xdr:cNvSpPr txBox="1"/>
      </xdr:nvSpPr>
      <xdr:spPr>
        <a:xfrm>
          <a:off x="17106900" y="37007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128270</xdr:rowOff>
    </xdr:from>
    <xdr:to>
      <xdr:col>81</xdr:col>
      <xdr:colOff>133350</xdr:colOff>
      <xdr:row>21</xdr:row>
      <xdr:rowOff>128270</xdr:rowOff>
    </xdr:to>
    <xdr:cxnSp macro="">
      <xdr:nvCxnSpPr>
        <xdr:cNvPr id="440" name="直線コネクタ 439"/>
        <xdr:cNvCxnSpPr/>
      </xdr:nvCxnSpPr>
      <xdr:spPr>
        <a:xfrm>
          <a:off x="16929100" y="372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48260</xdr:rowOff>
    </xdr:from>
    <xdr:to>
      <xdr:col>81</xdr:col>
      <xdr:colOff>44450</xdr:colOff>
      <xdr:row>17</xdr:row>
      <xdr:rowOff>36195</xdr:rowOff>
    </xdr:to>
    <xdr:cxnSp macro="">
      <xdr:nvCxnSpPr>
        <xdr:cNvPr id="443" name="直線コネクタ 442"/>
        <xdr:cNvCxnSpPr/>
      </xdr:nvCxnSpPr>
      <xdr:spPr>
        <a:xfrm flipV="1">
          <a:off x="16179800" y="279146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3175</xdr:rowOff>
    </xdr:from>
    <xdr:ext cx="762000" cy="259080"/>
    <xdr:sp macro="" textlink="">
      <xdr:nvSpPr>
        <xdr:cNvPr id="444" name="将来負担の状況平均値テキスト"/>
        <xdr:cNvSpPr txBox="1"/>
      </xdr:nvSpPr>
      <xdr:spPr>
        <a:xfrm>
          <a:off x="17106900" y="22320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158115</xdr:rowOff>
    </xdr:from>
    <xdr:to>
      <xdr:col>81</xdr:col>
      <xdr:colOff>95250</xdr:colOff>
      <xdr:row>14</xdr:row>
      <xdr:rowOff>88265</xdr:rowOff>
    </xdr:to>
    <xdr:sp macro="" textlink="">
      <xdr:nvSpPr>
        <xdr:cNvPr id="445" name="フローチャート: 判断 444"/>
        <xdr:cNvSpPr/>
      </xdr:nvSpPr>
      <xdr:spPr>
        <a:xfrm>
          <a:off x="16967200" y="23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36195</xdr:rowOff>
    </xdr:from>
    <xdr:to>
      <xdr:col>77</xdr:col>
      <xdr:colOff>44450</xdr:colOff>
      <xdr:row>17</xdr:row>
      <xdr:rowOff>90170</xdr:rowOff>
    </xdr:to>
    <xdr:cxnSp macro="">
      <xdr:nvCxnSpPr>
        <xdr:cNvPr id="446" name="直線コネクタ 445"/>
        <xdr:cNvCxnSpPr/>
      </xdr:nvCxnSpPr>
      <xdr:spPr>
        <a:xfrm flipV="1">
          <a:off x="15290800" y="29508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83185</xdr:rowOff>
    </xdr:from>
    <xdr:to>
      <xdr:col>77</xdr:col>
      <xdr:colOff>95250</xdr:colOff>
      <xdr:row>15</xdr:row>
      <xdr:rowOff>13335</xdr:rowOff>
    </xdr:to>
    <xdr:sp macro="" textlink="">
      <xdr:nvSpPr>
        <xdr:cNvPr id="447" name="フローチャート: 判断 446"/>
        <xdr:cNvSpPr/>
      </xdr:nvSpPr>
      <xdr:spPr>
        <a:xfrm>
          <a:off x="161290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23495</xdr:rowOff>
    </xdr:from>
    <xdr:ext cx="736600" cy="259080"/>
    <xdr:sp macro="" textlink="">
      <xdr:nvSpPr>
        <xdr:cNvPr id="448" name="テキスト ボックス 447"/>
        <xdr:cNvSpPr txBox="1"/>
      </xdr:nvSpPr>
      <xdr:spPr>
        <a:xfrm>
          <a:off x="15798800" y="2252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90170</xdr:rowOff>
    </xdr:from>
    <xdr:to>
      <xdr:col>72</xdr:col>
      <xdr:colOff>203200</xdr:colOff>
      <xdr:row>17</xdr:row>
      <xdr:rowOff>90170</xdr:rowOff>
    </xdr:to>
    <xdr:cxnSp macro="">
      <xdr:nvCxnSpPr>
        <xdr:cNvPr id="449" name="直線コネクタ 448"/>
        <xdr:cNvCxnSpPr/>
      </xdr:nvCxnSpPr>
      <xdr:spPr>
        <a:xfrm>
          <a:off x="14401800" y="3004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60960</xdr:rowOff>
    </xdr:from>
    <xdr:ext cx="762000" cy="259080"/>
    <xdr:sp macro="" textlink="">
      <xdr:nvSpPr>
        <xdr:cNvPr id="451" name="テキスト ボックス 450"/>
        <xdr:cNvSpPr txBox="1"/>
      </xdr:nvSpPr>
      <xdr:spPr>
        <a:xfrm>
          <a:off x="14909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90170</xdr:rowOff>
    </xdr:from>
    <xdr:to>
      <xdr:col>68</xdr:col>
      <xdr:colOff>152400</xdr:colOff>
      <xdr:row>18</xdr:row>
      <xdr:rowOff>24765</xdr:rowOff>
    </xdr:to>
    <xdr:cxnSp macro="">
      <xdr:nvCxnSpPr>
        <xdr:cNvPr id="452" name="直線コネクタ 451"/>
        <xdr:cNvCxnSpPr/>
      </xdr:nvCxnSpPr>
      <xdr:spPr>
        <a:xfrm flipV="1">
          <a:off x="13512800" y="300482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158115</xdr:rowOff>
    </xdr:from>
    <xdr:to>
      <xdr:col>68</xdr:col>
      <xdr:colOff>203200</xdr:colOff>
      <xdr:row>15</xdr:row>
      <xdr:rowOff>88265</xdr:rowOff>
    </xdr:to>
    <xdr:sp macro="" textlink="">
      <xdr:nvSpPr>
        <xdr:cNvPr id="453" name="フローチャート: 判断 452"/>
        <xdr:cNvSpPr/>
      </xdr:nvSpPr>
      <xdr:spPr>
        <a:xfrm>
          <a:off x="14351000" y="255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98425</xdr:rowOff>
    </xdr:from>
    <xdr:ext cx="762000" cy="250825"/>
    <xdr:sp macro="" textlink="">
      <xdr:nvSpPr>
        <xdr:cNvPr id="454" name="テキスト ボックス 453"/>
        <xdr:cNvSpPr txBox="1"/>
      </xdr:nvSpPr>
      <xdr:spPr>
        <a:xfrm>
          <a:off x="14020800" y="2327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29845</xdr:rowOff>
    </xdr:from>
    <xdr:to>
      <xdr:col>64</xdr:col>
      <xdr:colOff>152400</xdr:colOff>
      <xdr:row>16</xdr:row>
      <xdr:rowOff>132080</xdr:rowOff>
    </xdr:to>
    <xdr:sp macro="" textlink="">
      <xdr:nvSpPr>
        <xdr:cNvPr id="455" name="フローチャート: 判断 454"/>
        <xdr:cNvSpPr/>
      </xdr:nvSpPr>
      <xdr:spPr>
        <a:xfrm>
          <a:off x="13462000" y="277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141605</xdr:rowOff>
    </xdr:from>
    <xdr:ext cx="762000" cy="259080"/>
    <xdr:sp macro="" textlink="">
      <xdr:nvSpPr>
        <xdr:cNvPr id="456" name="テキスト ボックス 455"/>
        <xdr:cNvSpPr txBox="1"/>
      </xdr:nvSpPr>
      <xdr:spPr>
        <a:xfrm>
          <a:off x="13131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168910</xdr:rowOff>
    </xdr:from>
    <xdr:to>
      <xdr:col>81</xdr:col>
      <xdr:colOff>95250</xdr:colOff>
      <xdr:row>16</xdr:row>
      <xdr:rowOff>99060</xdr:rowOff>
    </xdr:to>
    <xdr:sp macro="" textlink="">
      <xdr:nvSpPr>
        <xdr:cNvPr id="462" name="楕円 461"/>
        <xdr:cNvSpPr/>
      </xdr:nvSpPr>
      <xdr:spPr>
        <a:xfrm>
          <a:off x="16967200" y="2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140970</xdr:rowOff>
    </xdr:from>
    <xdr:ext cx="762000" cy="259080"/>
    <xdr:sp macro="" textlink="">
      <xdr:nvSpPr>
        <xdr:cNvPr id="463" name="将来負担の状況該当値テキスト"/>
        <xdr:cNvSpPr txBox="1"/>
      </xdr:nvSpPr>
      <xdr:spPr>
        <a:xfrm>
          <a:off x="17106900" y="27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156845</xdr:rowOff>
    </xdr:from>
    <xdr:to>
      <xdr:col>77</xdr:col>
      <xdr:colOff>95250</xdr:colOff>
      <xdr:row>17</xdr:row>
      <xdr:rowOff>86995</xdr:rowOff>
    </xdr:to>
    <xdr:sp macro="" textlink="">
      <xdr:nvSpPr>
        <xdr:cNvPr id="464" name="楕円 463"/>
        <xdr:cNvSpPr/>
      </xdr:nvSpPr>
      <xdr:spPr>
        <a:xfrm>
          <a:off x="16129000" y="29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71755</xdr:rowOff>
    </xdr:from>
    <xdr:ext cx="736600" cy="259080"/>
    <xdr:sp macro="" textlink="">
      <xdr:nvSpPr>
        <xdr:cNvPr id="465" name="テキスト ボックス 464"/>
        <xdr:cNvSpPr txBox="1"/>
      </xdr:nvSpPr>
      <xdr:spPr>
        <a:xfrm>
          <a:off x="15798800" y="298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39370</xdr:rowOff>
    </xdr:from>
    <xdr:to>
      <xdr:col>73</xdr:col>
      <xdr:colOff>44450</xdr:colOff>
      <xdr:row>17</xdr:row>
      <xdr:rowOff>140970</xdr:rowOff>
    </xdr:to>
    <xdr:sp macro="" textlink="">
      <xdr:nvSpPr>
        <xdr:cNvPr id="466" name="楕円 465"/>
        <xdr:cNvSpPr/>
      </xdr:nvSpPr>
      <xdr:spPr>
        <a:xfrm>
          <a:off x="15240000" y="29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125730</xdr:rowOff>
    </xdr:from>
    <xdr:ext cx="762000" cy="259080"/>
    <xdr:sp macro="" textlink="">
      <xdr:nvSpPr>
        <xdr:cNvPr id="467" name="テキスト ボックス 466"/>
        <xdr:cNvSpPr txBox="1"/>
      </xdr:nvSpPr>
      <xdr:spPr>
        <a:xfrm>
          <a:off x="14909800" y="304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39370</xdr:rowOff>
    </xdr:from>
    <xdr:to>
      <xdr:col>68</xdr:col>
      <xdr:colOff>203200</xdr:colOff>
      <xdr:row>17</xdr:row>
      <xdr:rowOff>140970</xdr:rowOff>
    </xdr:to>
    <xdr:sp macro="" textlink="">
      <xdr:nvSpPr>
        <xdr:cNvPr id="468" name="楕円 467"/>
        <xdr:cNvSpPr/>
      </xdr:nvSpPr>
      <xdr:spPr>
        <a:xfrm>
          <a:off x="14351000" y="29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125730</xdr:rowOff>
    </xdr:from>
    <xdr:ext cx="762000" cy="259080"/>
    <xdr:sp macro="" textlink="">
      <xdr:nvSpPr>
        <xdr:cNvPr id="469" name="テキスト ボックス 468"/>
        <xdr:cNvSpPr txBox="1"/>
      </xdr:nvSpPr>
      <xdr:spPr>
        <a:xfrm>
          <a:off x="14020800" y="304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145415</xdr:rowOff>
    </xdr:from>
    <xdr:to>
      <xdr:col>64</xdr:col>
      <xdr:colOff>152400</xdr:colOff>
      <xdr:row>18</xdr:row>
      <xdr:rowOff>75565</xdr:rowOff>
    </xdr:to>
    <xdr:sp macro="" textlink="">
      <xdr:nvSpPr>
        <xdr:cNvPr id="470" name="楕円 469"/>
        <xdr:cNvSpPr/>
      </xdr:nvSpPr>
      <xdr:spPr>
        <a:xfrm>
          <a:off x="13462000" y="30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60325</xdr:rowOff>
    </xdr:from>
    <xdr:ext cx="762000" cy="259080"/>
    <xdr:sp macro="" textlink="">
      <xdr:nvSpPr>
        <xdr:cNvPr id="471" name="テキスト ボックス 470"/>
        <xdr:cNvSpPr txBox="1"/>
      </xdr:nvSpPr>
      <xdr:spPr>
        <a:xfrm>
          <a:off x="131318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全国平均及び類似団体平均と比較すると高い割合になっている。</a:t>
          </a:r>
        </a:p>
        <a:p>
          <a:r>
            <a:rPr kumimoji="1" lang="ja-JP" altLang="en-US" sz="900">
              <a:solidFill>
                <a:sysClr val="windowText" lastClr="000000"/>
              </a:solidFill>
              <a:latin typeface="ＭＳ Ｐゴシック"/>
              <a:ea typeface="ＭＳ Ｐゴシック"/>
            </a:rPr>
            <a:t>　取手市は昭和40年、50年代の人口急増期に公立保育所の新設等による職員の採用を行っていた。そのため、高齢職員の占める割合が類似団体等よりも多くなっているものと思われ、人件費も高くなっている。</a:t>
          </a:r>
        </a:p>
        <a:p>
          <a:r>
            <a:rPr kumimoji="1" lang="ja-JP" altLang="en-US" sz="900">
              <a:solidFill>
                <a:sysClr val="windowText" lastClr="000000"/>
              </a:solidFill>
              <a:latin typeface="ＭＳ Ｐゴシック"/>
              <a:ea typeface="ＭＳ Ｐゴシック"/>
            </a:rPr>
            <a:t>　しかしながら、「取手市行政経営改革プラン」及び「とりで行政経営改革プラン2016」の取り組みにより人件費の抑制が図られ、近年は27～29%前後で推移している。平成30年度決算は前年度と比較して0.5ポイントの増となったが、これは調理員の退職者不補充、職員の年齢構成の変化に伴う給料の減などにより、人件費全体では減となったものの、法人市民税や臨時財政対策債の減等により、分母となる経常一般財源総額が減少したためである。今後も組織・事務事業の見直しを実施するとともに適正な定員管理に努める。</a:t>
          </a: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83820</xdr:rowOff>
    </xdr:from>
    <xdr:ext cx="762000" cy="259080"/>
    <xdr:sp macro="" textlink="">
      <xdr:nvSpPr>
        <xdr:cNvPr id="62" name="人件費最小値テキスト"/>
        <xdr:cNvSpPr txBox="1"/>
      </xdr:nvSpPr>
      <xdr:spPr>
        <a:xfrm>
          <a:off x="4914900" y="694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53340</xdr:rowOff>
    </xdr:from>
    <xdr:ext cx="762000" cy="250190"/>
    <xdr:sp macro="" textlink="">
      <xdr:nvSpPr>
        <xdr:cNvPr id="64" name="人件費最大値テキスト"/>
        <xdr:cNvSpPr txBox="1"/>
      </xdr:nvSpPr>
      <xdr:spPr>
        <a:xfrm>
          <a:off x="4914900" y="5539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127000</xdr:rowOff>
    </xdr:to>
    <xdr:cxnSp macro="">
      <xdr:nvCxnSpPr>
        <xdr:cNvPr id="66" name="直線コネクタ 65"/>
        <xdr:cNvCxnSpPr/>
      </xdr:nvCxnSpPr>
      <xdr:spPr>
        <a:xfrm>
          <a:off x="3987800" y="66040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39370</xdr:rowOff>
    </xdr:to>
    <xdr:cxnSp macro="">
      <xdr:nvCxnSpPr>
        <xdr:cNvPr id="69" name="直線コネクタ 68"/>
        <xdr:cNvCxnSpPr/>
      </xdr:nvCxnSpPr>
      <xdr:spPr>
        <a:xfrm flipV="1">
          <a:off x="3098800" y="66040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7075" cy="249555"/>
    <xdr:sp macro="" textlink="">
      <xdr:nvSpPr>
        <xdr:cNvPr id="71" name="テキスト ボックス 70"/>
        <xdr:cNvSpPr txBox="1"/>
      </xdr:nvSpPr>
      <xdr:spPr>
        <a:xfrm>
          <a:off x="3606800" y="60553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134620</xdr:rowOff>
    </xdr:from>
    <xdr:to>
      <xdr:col>15</xdr:col>
      <xdr:colOff>98425</xdr:colOff>
      <xdr:row>39</xdr:row>
      <xdr:rowOff>39370</xdr:rowOff>
    </xdr:to>
    <xdr:cxnSp macro="">
      <xdr:nvCxnSpPr>
        <xdr:cNvPr id="72" name="直線コネクタ 71"/>
        <xdr:cNvCxnSpPr/>
      </xdr:nvCxnSpPr>
      <xdr:spPr>
        <a:xfrm>
          <a:off x="2209800" y="6649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49555"/>
    <xdr:sp macro="" textlink="">
      <xdr:nvSpPr>
        <xdr:cNvPr id="74" name="テキスト ボックス 73"/>
        <xdr:cNvSpPr txBox="1"/>
      </xdr:nvSpPr>
      <xdr:spPr>
        <a:xfrm>
          <a:off x="2717800" y="6078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104140</xdr:rowOff>
    </xdr:from>
    <xdr:to>
      <xdr:col>11</xdr:col>
      <xdr:colOff>9525</xdr:colOff>
      <xdr:row>38</xdr:row>
      <xdr:rowOff>134620</xdr:rowOff>
    </xdr:to>
    <xdr:cxnSp macro="">
      <xdr:nvCxnSpPr>
        <xdr:cNvPr id="75" name="直線コネクタ 74"/>
        <xdr:cNvCxnSpPr/>
      </xdr:nvCxnSpPr>
      <xdr:spPr>
        <a:xfrm>
          <a:off x="1320800" y="6619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115570</xdr:rowOff>
    </xdr:from>
    <xdr:ext cx="752475" cy="259080"/>
    <xdr:sp macro="" textlink="">
      <xdr:nvSpPr>
        <xdr:cNvPr id="77" name="テキスト ボックス 76"/>
        <xdr:cNvSpPr txBox="1"/>
      </xdr:nvSpPr>
      <xdr:spPr>
        <a:xfrm>
          <a:off x="1828800" y="61163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46990</xdr:rowOff>
    </xdr:from>
    <xdr:ext cx="752475" cy="259080"/>
    <xdr:sp macro="" textlink="">
      <xdr:nvSpPr>
        <xdr:cNvPr id="79" name="テキスト ボックス 78"/>
        <xdr:cNvSpPr txBox="1"/>
      </xdr:nvSpPr>
      <xdr:spPr>
        <a:xfrm>
          <a:off x="939800" y="60477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48260</xdr:rowOff>
    </xdr:from>
    <xdr:ext cx="762000" cy="259080"/>
    <xdr:sp macro="" textlink="">
      <xdr:nvSpPr>
        <xdr:cNvPr id="86" name="人件費該当値テキスト"/>
        <xdr:cNvSpPr txBox="1"/>
      </xdr:nvSpPr>
      <xdr:spPr>
        <a:xfrm>
          <a:off x="4914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124460</xdr:rowOff>
    </xdr:from>
    <xdr:ext cx="727075" cy="259080"/>
    <xdr:sp macro="" textlink="">
      <xdr:nvSpPr>
        <xdr:cNvPr id="88" name="テキスト ボックス 87"/>
        <xdr:cNvSpPr txBox="1"/>
      </xdr:nvSpPr>
      <xdr:spPr>
        <a:xfrm>
          <a:off x="3606800" y="66395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74930</xdr:rowOff>
    </xdr:from>
    <xdr:ext cx="762000" cy="251460"/>
    <xdr:sp macro="" textlink="">
      <xdr:nvSpPr>
        <xdr:cNvPr id="90" name="テキスト ボックス 89"/>
        <xdr:cNvSpPr txBox="1"/>
      </xdr:nvSpPr>
      <xdr:spPr>
        <a:xfrm>
          <a:off x="2717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170180</xdr:rowOff>
    </xdr:from>
    <xdr:ext cx="752475" cy="259080"/>
    <xdr:sp macro="" textlink="">
      <xdr:nvSpPr>
        <xdr:cNvPr id="92" name="テキスト ボックス 91"/>
        <xdr:cNvSpPr txBox="1"/>
      </xdr:nvSpPr>
      <xdr:spPr>
        <a:xfrm>
          <a:off x="1828800" y="66852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2475" cy="259080"/>
    <xdr:sp macro="" textlink="">
      <xdr:nvSpPr>
        <xdr:cNvPr id="94" name="テキスト ボックス 93"/>
        <xdr:cNvSpPr txBox="1"/>
      </xdr:nvSpPr>
      <xdr:spPr>
        <a:xfrm>
          <a:off x="939800" y="66548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900">
              <a:solidFill>
                <a:sysClr val="windowText" lastClr="000000"/>
              </a:solidFill>
              <a:latin typeface="ＭＳ Ｐゴシック"/>
              <a:ea typeface="ＭＳ Ｐゴシック"/>
            </a:rPr>
            <a:t>平成30年度決算は前年度と比較して0.5ポイントの上昇となった。燃料価格の高騰による光熱水費等の増により、分子である経常経費充当一般財源が増となり、法人市民税や臨時財政対策債の減等により、分母となる経常一般財源総額が減少したためである。</a:t>
          </a:r>
        </a:p>
        <a:p>
          <a:r>
            <a:rPr kumimoji="1" lang="ja-JP" altLang="en-US" sz="900">
              <a:solidFill>
                <a:sysClr val="windowText" lastClr="000000"/>
              </a:solidFill>
              <a:latin typeface="ＭＳ Ｐゴシック"/>
              <a:ea typeface="ＭＳ Ｐゴシック"/>
            </a:rPr>
            <a:t>　類似団体、全国平均、県平均と比較すると大きく下回っており、過去の5年間の推移をみても低い水準を維持している。「取手市行政経営改革プラン」及び「とりで行政経営改革プラン2016」の取り組みにより内部事務管理経費等の見直し等による削減効果が現れているためと思われる。</a:t>
          </a:r>
        </a:p>
        <a:p>
          <a:r>
            <a:rPr kumimoji="1" lang="ja-JP" altLang="en-US" sz="900">
              <a:solidFill>
                <a:sysClr val="windowText" lastClr="000000"/>
              </a:solidFill>
              <a:latin typeface="ＭＳ Ｐゴシック"/>
              <a:ea typeface="ＭＳ Ｐゴシック"/>
            </a:rPr>
            <a:t>　今後も、旅費や需用費、備品購入費、委託料など継続的に精査・見直しを図っていく。</a:t>
          </a:r>
        </a:p>
      </xdr:txBody>
    </xdr:sp>
    <xdr:clientData/>
  </xdr:twoCellAnchor>
  <xdr:oneCellAnchor>
    <xdr:from>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0" name="テキスト ボックス 109"/>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2" name="テキスト ボックス 111"/>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4" name="テキスト ボックス 113"/>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16" name="テキスト ボックス 115"/>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18" name="テキスト ボックス 117"/>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23" name="物件費最小値テキスト"/>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49530</xdr:rowOff>
    </xdr:from>
    <xdr:ext cx="762000" cy="259080"/>
    <xdr:sp macro="" textlink="">
      <xdr:nvSpPr>
        <xdr:cNvPr id="125" name="物件費最大値テキスト"/>
        <xdr:cNvSpPr txBox="1"/>
      </xdr:nvSpPr>
      <xdr:spPr>
        <a:xfrm>
          <a:off x="16598900" y="193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157480</xdr:rowOff>
    </xdr:to>
    <xdr:cxnSp macro="">
      <xdr:nvCxnSpPr>
        <xdr:cNvPr id="127" name="直線コネクタ 126"/>
        <xdr:cNvCxnSpPr/>
      </xdr:nvCxnSpPr>
      <xdr:spPr>
        <a:xfrm>
          <a:off x="15671800" y="25196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120650</xdr:rowOff>
    </xdr:from>
    <xdr:ext cx="762000" cy="251460"/>
    <xdr:sp macro="" textlink="">
      <xdr:nvSpPr>
        <xdr:cNvPr id="128" name="物件費平均値テキスト"/>
        <xdr:cNvSpPr txBox="1"/>
      </xdr:nvSpPr>
      <xdr:spPr>
        <a:xfrm>
          <a:off x="16598900" y="2692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165100</xdr:rowOff>
    </xdr:to>
    <xdr:cxnSp macro="">
      <xdr:nvCxnSpPr>
        <xdr:cNvPr id="130" name="直線コネクタ 129"/>
        <xdr:cNvCxnSpPr/>
      </xdr:nvCxnSpPr>
      <xdr:spPr>
        <a:xfrm flipV="1">
          <a:off x="14782800" y="2519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40640</xdr:rowOff>
    </xdr:from>
    <xdr:ext cx="736600" cy="251460"/>
    <xdr:sp macro="" textlink="">
      <xdr:nvSpPr>
        <xdr:cNvPr id="132" name="テキスト ボックス 131"/>
        <xdr:cNvSpPr txBox="1"/>
      </xdr:nvSpPr>
      <xdr:spPr>
        <a:xfrm>
          <a:off x="15290800" y="2783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50800</xdr:rowOff>
    </xdr:from>
    <xdr:to>
      <xdr:col>73</xdr:col>
      <xdr:colOff>180975</xdr:colOff>
      <xdr:row>14</xdr:row>
      <xdr:rowOff>165100</xdr:rowOff>
    </xdr:to>
    <xdr:cxnSp macro="">
      <xdr:nvCxnSpPr>
        <xdr:cNvPr id="133" name="直線コネクタ 132"/>
        <xdr:cNvCxnSpPr/>
      </xdr:nvCxnSpPr>
      <xdr:spPr>
        <a:xfrm>
          <a:off x="13893800" y="2451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25400</xdr:rowOff>
    </xdr:from>
    <xdr:ext cx="762000" cy="259080"/>
    <xdr:sp macro="" textlink="">
      <xdr:nvSpPr>
        <xdr:cNvPr id="135" name="テキスト ボックス 134"/>
        <xdr:cNvSpPr txBox="1"/>
      </xdr:nvSpPr>
      <xdr:spPr>
        <a:xfrm>
          <a:off x="14401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6" name="直線コネクタ 135"/>
        <xdr:cNvCxnSpPr/>
      </xdr:nvCxnSpPr>
      <xdr:spPr>
        <a:xfrm>
          <a:off x="13004800" y="2435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158750</xdr:rowOff>
    </xdr:from>
    <xdr:ext cx="752475" cy="259080"/>
    <xdr:sp macro="" textlink="">
      <xdr:nvSpPr>
        <xdr:cNvPr id="138" name="テキスト ボックス 137"/>
        <xdr:cNvSpPr txBox="1"/>
      </xdr:nvSpPr>
      <xdr:spPr>
        <a:xfrm>
          <a:off x="13512800" y="27305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120650</xdr:rowOff>
    </xdr:from>
    <xdr:ext cx="762000" cy="251460"/>
    <xdr:sp macro="" textlink="">
      <xdr:nvSpPr>
        <xdr:cNvPr id="140" name="テキスト ボックス 139"/>
        <xdr:cNvSpPr txBox="1"/>
      </xdr:nvSpPr>
      <xdr:spPr>
        <a:xfrm>
          <a:off x="12623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123190</xdr:rowOff>
    </xdr:from>
    <xdr:ext cx="762000" cy="249555"/>
    <xdr:sp macro="" textlink="">
      <xdr:nvSpPr>
        <xdr:cNvPr id="147" name="物件費該当値テキスト"/>
        <xdr:cNvSpPr txBox="1"/>
      </xdr:nvSpPr>
      <xdr:spPr>
        <a:xfrm>
          <a:off x="16598900" y="2352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8" name="楕円 147"/>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8890</xdr:rowOff>
    </xdr:from>
    <xdr:ext cx="736600" cy="249555"/>
    <xdr:sp macro="" textlink="">
      <xdr:nvSpPr>
        <xdr:cNvPr id="149" name="テキスト ボックス 148"/>
        <xdr:cNvSpPr txBox="1"/>
      </xdr:nvSpPr>
      <xdr:spPr>
        <a:xfrm>
          <a:off x="15290800" y="22377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49555"/>
    <xdr:sp macro="" textlink="">
      <xdr:nvSpPr>
        <xdr:cNvPr id="151" name="テキスト ボックス 150"/>
        <xdr:cNvSpPr txBox="1"/>
      </xdr:nvSpPr>
      <xdr:spPr>
        <a:xfrm>
          <a:off x="14401800" y="2283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111760</xdr:rowOff>
    </xdr:from>
    <xdr:ext cx="752475" cy="249555"/>
    <xdr:sp macro="" textlink="">
      <xdr:nvSpPr>
        <xdr:cNvPr id="153" name="テキスト ボックス 152"/>
        <xdr:cNvSpPr txBox="1"/>
      </xdr:nvSpPr>
      <xdr:spPr>
        <a:xfrm>
          <a:off x="13512800" y="21691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96520</xdr:rowOff>
    </xdr:from>
    <xdr:ext cx="762000" cy="259080"/>
    <xdr:sp macro="" textlink="">
      <xdr:nvSpPr>
        <xdr:cNvPr id="155" name="テキスト ボックス 154"/>
        <xdr:cNvSpPr txBox="1"/>
      </xdr:nvSpPr>
      <xdr:spPr>
        <a:xfrm>
          <a:off x="12623800" y="215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茨城県平均は若干上回っているものの、全国平均や類似団体平均と比較すると低い割合を維持している。しかし、全国的に高齢化社会を迎えているなかで、当市においても例外ではなく、社会保障費にかかる割合は今後年々増加が予測される。特に生活保護費、障害者自立支援給付費にかかる割合が膨らんできており、経常収支比率を押し上げる主因となっていくことが懸念される。今後も市が単独で行う各種扶助の経費について継続的に精査、見直しを図っていく必要がある。</a:t>
          </a:r>
        </a:p>
      </xdr:txBody>
    </xdr:sp>
    <xdr:clientData/>
  </xdr:twoCellAnchor>
  <xdr:oneCellAnchor>
    <xdr:from>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8475" cy="259080"/>
    <xdr:sp macro="" textlink="">
      <xdr:nvSpPr>
        <xdr:cNvPr id="171" name="テキスト ボックス 170"/>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8475" cy="251460"/>
    <xdr:sp macro="" textlink="">
      <xdr:nvSpPr>
        <xdr:cNvPr id="173" name="テキスト ボックス 172"/>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8475" cy="258445"/>
    <xdr:sp macro="" textlink="">
      <xdr:nvSpPr>
        <xdr:cNvPr id="175" name="テキスト ボックス 174"/>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8475" cy="259080"/>
    <xdr:sp macro="" textlink="">
      <xdr:nvSpPr>
        <xdr:cNvPr id="177" name="テキスト ボックス 176"/>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8475" cy="249555"/>
    <xdr:sp macro="" textlink="">
      <xdr:nvSpPr>
        <xdr:cNvPr id="179" name="テキスト ボックス 178"/>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8475" cy="259080"/>
    <xdr:sp macro="" textlink="">
      <xdr:nvSpPr>
        <xdr:cNvPr id="181" name="テキスト ボックス 180"/>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3" name="テキスト ボックス 182"/>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61</xdr:row>
      <xdr:rowOff>146050</xdr:rowOff>
    </xdr:to>
    <xdr:cxnSp macro="">
      <xdr:nvCxnSpPr>
        <xdr:cNvPr id="185" name="直線コネクタ 184"/>
        <xdr:cNvCxnSpPr/>
      </xdr:nvCxnSpPr>
      <xdr:spPr>
        <a:xfrm flipV="1">
          <a:off x="4826000" y="91351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6"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49555"/>
    <xdr:sp macro="" textlink="">
      <xdr:nvSpPr>
        <xdr:cNvPr id="188" name="扶助費最大値テキスト"/>
        <xdr:cNvSpPr txBox="1"/>
      </xdr:nvSpPr>
      <xdr:spPr>
        <a:xfrm>
          <a:off x="4914900" y="88785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9" name="直線コネクタ 188"/>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113665</xdr:rowOff>
    </xdr:from>
    <xdr:to>
      <xdr:col>24</xdr:col>
      <xdr:colOff>25400</xdr:colOff>
      <xdr:row>53</xdr:row>
      <xdr:rowOff>156845</xdr:rowOff>
    </xdr:to>
    <xdr:cxnSp macro="">
      <xdr:nvCxnSpPr>
        <xdr:cNvPr id="190" name="直線コネクタ 189"/>
        <xdr:cNvCxnSpPr/>
      </xdr:nvCxnSpPr>
      <xdr:spPr>
        <a:xfrm>
          <a:off x="3987800" y="92005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61595</xdr:rowOff>
    </xdr:from>
    <xdr:ext cx="762000" cy="259080"/>
    <xdr:sp macro="" textlink="">
      <xdr:nvSpPr>
        <xdr:cNvPr id="191" name="扶助費平均値テキスト"/>
        <xdr:cNvSpPr txBox="1"/>
      </xdr:nvSpPr>
      <xdr:spPr>
        <a:xfrm>
          <a:off x="4914900" y="949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192" name="フローチャート: 判断 191"/>
        <xdr:cNvSpPr/>
      </xdr:nvSpPr>
      <xdr:spPr>
        <a:xfrm>
          <a:off x="4775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113665</xdr:rowOff>
    </xdr:from>
    <xdr:to>
      <xdr:col>19</xdr:col>
      <xdr:colOff>187325</xdr:colOff>
      <xdr:row>53</xdr:row>
      <xdr:rowOff>124460</xdr:rowOff>
    </xdr:to>
    <xdr:cxnSp macro="">
      <xdr:nvCxnSpPr>
        <xdr:cNvPr id="193" name="直線コネクタ 192"/>
        <xdr:cNvCxnSpPr/>
      </xdr:nvCxnSpPr>
      <xdr:spPr>
        <a:xfrm flipV="1">
          <a:off x="3098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67945</xdr:rowOff>
    </xdr:from>
    <xdr:to>
      <xdr:col>20</xdr:col>
      <xdr:colOff>38100</xdr:colOff>
      <xdr:row>55</xdr:row>
      <xdr:rowOff>169545</xdr:rowOff>
    </xdr:to>
    <xdr:sp macro="" textlink="">
      <xdr:nvSpPr>
        <xdr:cNvPr id="194" name="フローチャート: 判断 193"/>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154940</xdr:rowOff>
    </xdr:from>
    <xdr:ext cx="727075" cy="251460"/>
    <xdr:sp macro="" textlink="">
      <xdr:nvSpPr>
        <xdr:cNvPr id="195" name="テキスト ボックス 194"/>
        <xdr:cNvSpPr txBox="1"/>
      </xdr:nvSpPr>
      <xdr:spPr>
        <a:xfrm>
          <a:off x="3606800" y="958469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69850</xdr:rowOff>
    </xdr:from>
    <xdr:to>
      <xdr:col>15</xdr:col>
      <xdr:colOff>98425</xdr:colOff>
      <xdr:row>53</xdr:row>
      <xdr:rowOff>124460</xdr:rowOff>
    </xdr:to>
    <xdr:cxnSp macro="">
      <xdr:nvCxnSpPr>
        <xdr:cNvPr id="196" name="直線コネクタ 195"/>
        <xdr:cNvCxnSpPr/>
      </xdr:nvCxnSpPr>
      <xdr:spPr>
        <a:xfrm>
          <a:off x="2209800" y="9156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xdr:rowOff>
    </xdr:from>
    <xdr:to>
      <xdr:col>15</xdr:col>
      <xdr:colOff>149225</xdr:colOff>
      <xdr:row>55</xdr:row>
      <xdr:rowOff>114935</xdr:rowOff>
    </xdr:to>
    <xdr:sp macro="" textlink="">
      <xdr:nvSpPr>
        <xdr:cNvPr id="197" name="フローチャート: 判断 196"/>
        <xdr:cNvSpPr/>
      </xdr:nvSpPr>
      <xdr:spPr>
        <a:xfrm>
          <a:off x="3048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99695</xdr:rowOff>
    </xdr:from>
    <xdr:ext cx="762000" cy="249555"/>
    <xdr:sp macro="" textlink="">
      <xdr:nvSpPr>
        <xdr:cNvPr id="198" name="テキスト ボックス 197"/>
        <xdr:cNvSpPr txBox="1"/>
      </xdr:nvSpPr>
      <xdr:spPr>
        <a:xfrm>
          <a:off x="2717800" y="9529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26035</xdr:rowOff>
    </xdr:from>
    <xdr:to>
      <xdr:col>11</xdr:col>
      <xdr:colOff>9525</xdr:colOff>
      <xdr:row>53</xdr:row>
      <xdr:rowOff>69850</xdr:rowOff>
    </xdr:to>
    <xdr:cxnSp macro="">
      <xdr:nvCxnSpPr>
        <xdr:cNvPr id="199" name="直線コネクタ 198"/>
        <xdr:cNvCxnSpPr/>
      </xdr:nvCxnSpPr>
      <xdr:spPr>
        <a:xfrm>
          <a:off x="1320800" y="91128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109220</xdr:rowOff>
    </xdr:from>
    <xdr:to>
      <xdr:col>11</xdr:col>
      <xdr:colOff>60325</xdr:colOff>
      <xdr:row>55</xdr:row>
      <xdr:rowOff>38735</xdr:rowOff>
    </xdr:to>
    <xdr:sp macro="" textlink="">
      <xdr:nvSpPr>
        <xdr:cNvPr id="200" name="フローチャート: 判断 199"/>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23495</xdr:rowOff>
    </xdr:from>
    <xdr:ext cx="752475" cy="259080"/>
    <xdr:sp macro="" textlink="">
      <xdr:nvSpPr>
        <xdr:cNvPr id="201" name="テキスト ボックス 200"/>
        <xdr:cNvSpPr txBox="1"/>
      </xdr:nvSpPr>
      <xdr:spPr>
        <a:xfrm>
          <a:off x="1828800" y="94532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2" name="フローチャート: 判断 201"/>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75565</xdr:rowOff>
    </xdr:from>
    <xdr:ext cx="752475" cy="250825"/>
    <xdr:sp macro="" textlink="">
      <xdr:nvSpPr>
        <xdr:cNvPr id="203" name="テキスト ボックス 202"/>
        <xdr:cNvSpPr txBox="1"/>
      </xdr:nvSpPr>
      <xdr:spPr>
        <a:xfrm>
          <a:off x="939800" y="933386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6" name="テキスト ボックス 205"/>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106045</xdr:rowOff>
    </xdr:from>
    <xdr:to>
      <xdr:col>24</xdr:col>
      <xdr:colOff>76200</xdr:colOff>
      <xdr:row>54</xdr:row>
      <xdr:rowOff>36195</xdr:rowOff>
    </xdr:to>
    <xdr:sp macro="" textlink="">
      <xdr:nvSpPr>
        <xdr:cNvPr id="209" name="楕円 208"/>
        <xdr:cNvSpPr/>
      </xdr:nvSpPr>
      <xdr:spPr>
        <a:xfrm>
          <a:off x="4775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14605</xdr:rowOff>
    </xdr:from>
    <xdr:ext cx="762000" cy="259080"/>
    <xdr:sp macro="" textlink="">
      <xdr:nvSpPr>
        <xdr:cNvPr id="210" name="扶助費該当値テキスト"/>
        <xdr:cNvSpPr txBox="1"/>
      </xdr:nvSpPr>
      <xdr:spPr>
        <a:xfrm>
          <a:off x="4914900" y="910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63500</xdr:rowOff>
    </xdr:from>
    <xdr:to>
      <xdr:col>20</xdr:col>
      <xdr:colOff>38100</xdr:colOff>
      <xdr:row>53</xdr:row>
      <xdr:rowOff>164465</xdr:rowOff>
    </xdr:to>
    <xdr:sp macro="" textlink="">
      <xdr:nvSpPr>
        <xdr:cNvPr id="211" name="楕円 210"/>
        <xdr:cNvSpPr/>
      </xdr:nvSpPr>
      <xdr:spPr>
        <a:xfrm>
          <a:off x="3937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3175</xdr:rowOff>
    </xdr:from>
    <xdr:ext cx="727075" cy="259080"/>
    <xdr:sp macro="" textlink="">
      <xdr:nvSpPr>
        <xdr:cNvPr id="212" name="テキスト ボックス 211"/>
        <xdr:cNvSpPr txBox="1"/>
      </xdr:nvSpPr>
      <xdr:spPr>
        <a:xfrm>
          <a:off x="3606800" y="89185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73660</xdr:rowOff>
    </xdr:from>
    <xdr:to>
      <xdr:col>15</xdr:col>
      <xdr:colOff>149225</xdr:colOff>
      <xdr:row>54</xdr:row>
      <xdr:rowOff>3810</xdr:rowOff>
    </xdr:to>
    <xdr:sp macro="" textlink="">
      <xdr:nvSpPr>
        <xdr:cNvPr id="213" name="楕円 212"/>
        <xdr:cNvSpPr/>
      </xdr:nvSpPr>
      <xdr:spPr>
        <a:xfrm>
          <a:off x="3048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13970</xdr:rowOff>
    </xdr:from>
    <xdr:ext cx="762000" cy="259080"/>
    <xdr:sp macro="" textlink="">
      <xdr:nvSpPr>
        <xdr:cNvPr id="214" name="テキスト ボックス 213"/>
        <xdr:cNvSpPr txBox="1"/>
      </xdr:nvSpPr>
      <xdr:spPr>
        <a:xfrm>
          <a:off x="2717800" y="892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130810</xdr:rowOff>
    </xdr:from>
    <xdr:ext cx="752475" cy="259080"/>
    <xdr:sp macro="" textlink="">
      <xdr:nvSpPr>
        <xdr:cNvPr id="216" name="テキスト ボックス 215"/>
        <xdr:cNvSpPr txBox="1"/>
      </xdr:nvSpPr>
      <xdr:spPr>
        <a:xfrm>
          <a:off x="1828800" y="8874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146685</xdr:rowOff>
    </xdr:from>
    <xdr:to>
      <xdr:col>6</xdr:col>
      <xdr:colOff>171450</xdr:colOff>
      <xdr:row>53</xdr:row>
      <xdr:rowOff>76835</xdr:rowOff>
    </xdr:to>
    <xdr:sp macro="" textlink="">
      <xdr:nvSpPr>
        <xdr:cNvPr id="217" name="楕円 216"/>
        <xdr:cNvSpPr/>
      </xdr:nvSpPr>
      <xdr:spPr>
        <a:xfrm>
          <a:off x="12700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86995</xdr:rowOff>
    </xdr:from>
    <xdr:ext cx="752475" cy="250825"/>
    <xdr:sp macro="" textlink="">
      <xdr:nvSpPr>
        <xdr:cNvPr id="218" name="テキスト ボックス 217"/>
        <xdr:cNvSpPr txBox="1"/>
      </xdr:nvSpPr>
      <xdr:spPr>
        <a:xfrm>
          <a:off x="939800" y="883094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900">
              <a:latin typeface="ＭＳ Ｐゴシック"/>
              <a:ea typeface="ＭＳ Ｐゴシック"/>
            </a:rPr>
            <a:t>平成30年度決算は、</a:t>
          </a:r>
          <a:r>
            <a:rPr kumimoji="1" lang="ja-JP" altLang="en-US" sz="900">
              <a:solidFill>
                <a:sysClr val="windowText" lastClr="000000"/>
              </a:solidFill>
              <a:latin typeface="ＭＳ Ｐゴシック"/>
              <a:ea typeface="ＭＳ Ｐゴシック"/>
            </a:rPr>
            <a:t>前年度と比較し1.0</a:t>
          </a:r>
          <a:r>
            <a:rPr lang="ja-JP" altLang="en-US" sz="900">
              <a:latin typeface="ＭＳ Ｐゴシック"/>
              <a:ea typeface="ＭＳ Ｐゴシック"/>
            </a:rPr>
            <a:t>ポイントの上昇となった。主な要因は繰出金の増加や、法人市民税や臨時財政対策債の減により</a:t>
          </a:r>
          <a:r>
            <a:rPr kumimoji="1" lang="ja-JP" altLang="en-US" sz="900">
              <a:solidFill>
                <a:sysClr val="windowText" lastClr="000000"/>
              </a:solidFill>
              <a:latin typeface="ＭＳ Ｐゴシック"/>
              <a:ea typeface="ＭＳ Ｐゴシック"/>
            </a:rPr>
            <a:t>経常一般財源総額が減少したため</a:t>
          </a:r>
          <a:r>
            <a:rPr lang="ja-JP" altLang="en-US" sz="900">
              <a:latin typeface="ＭＳ Ｐゴシック"/>
              <a:ea typeface="ＭＳ Ｐゴシック"/>
            </a:rPr>
            <a:t>である。</a:t>
          </a:r>
        </a:p>
        <a:p>
          <a:r>
            <a:rPr lang="ja-JP" altLang="en-US" sz="900">
              <a:latin typeface="ＭＳ Ｐゴシック"/>
              <a:ea typeface="ＭＳ Ｐゴシック"/>
            </a:rPr>
            <a:t>　国民健康保険、後期高齢者医療、介護保険事業の特別会計に対する繰出金については、少子高齢化による人口の減少や、高齢化率の割合が高いことなどから年々増加傾向となっている。特に、国民健康保険については、財源補てん的な繰出金が増加傾向にあることから、独立採算の原点に立ち一般会計に依存しない財政基盤の強化が必要である。</a:t>
          </a:r>
        </a:p>
        <a:p>
          <a:endParaRPr/>
        </a:p>
        <a:p>
          <a:endParaRPr/>
        </a:p>
      </xdr:txBody>
    </xdr:sp>
    <xdr:clientData/>
  </xdr:twoCellAnchor>
  <xdr:oneCellAnchor>
    <xdr:from>
      <xdr:col>62</xdr:col>
      <xdr:colOff>6350</xdr:colOff>
      <xdr:row>49</xdr:row>
      <xdr:rowOff>107950</xdr:rowOff>
    </xdr:from>
    <xdr:ext cx="288925" cy="225425"/>
    <xdr:sp macro="" textlink="">
      <xdr:nvSpPr>
        <xdr:cNvPr id="230" name="テキスト ボックス 229"/>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2" name="テキスト ボックス 231"/>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4" name="テキスト ボックス 233"/>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6" name="テキスト ボックス 235"/>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8" name="テキスト ボックス 237"/>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0" name="テキスト ボックス 239"/>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2" name="テキスト ボックス 241"/>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4" name="テキスト ボックス 243"/>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xdr:rowOff>
    </xdr:from>
    <xdr:ext cx="762000" cy="259080"/>
    <xdr:sp macro="" textlink="">
      <xdr:nvSpPr>
        <xdr:cNvPr id="247" name="その他最小値テキスト"/>
        <xdr:cNvSpPr txBox="1"/>
      </xdr:nvSpPr>
      <xdr:spPr>
        <a:xfrm>
          <a:off x="16598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0</xdr:rowOff>
    </xdr:from>
    <xdr:ext cx="762000" cy="259080"/>
    <xdr:sp macro="" textlink="">
      <xdr:nvSpPr>
        <xdr:cNvPr id="249" name="その他最大値テキスト"/>
        <xdr:cNvSpPr txBox="1"/>
      </xdr:nvSpPr>
      <xdr:spPr>
        <a:xfrm>
          <a:off x="16598900" y="891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27940</xdr:rowOff>
    </xdr:to>
    <xdr:cxnSp macro="">
      <xdr:nvCxnSpPr>
        <xdr:cNvPr id="251" name="直線コネクタ 250"/>
        <xdr:cNvCxnSpPr/>
      </xdr:nvCxnSpPr>
      <xdr:spPr>
        <a:xfrm>
          <a:off x="15671800" y="95529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109220</xdr:rowOff>
    </xdr:from>
    <xdr:ext cx="762000" cy="251460"/>
    <xdr:sp macro="" textlink="">
      <xdr:nvSpPr>
        <xdr:cNvPr id="252" name="その他平均値テキスト"/>
        <xdr:cNvSpPr txBox="1"/>
      </xdr:nvSpPr>
      <xdr:spPr>
        <a:xfrm>
          <a:off x="16598900" y="9710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58</xdr:row>
      <xdr:rowOff>58420</xdr:rowOff>
    </xdr:to>
    <xdr:cxnSp macro="">
      <xdr:nvCxnSpPr>
        <xdr:cNvPr id="254" name="直線コネクタ 253"/>
        <xdr:cNvCxnSpPr/>
      </xdr:nvCxnSpPr>
      <xdr:spPr>
        <a:xfrm flipV="1">
          <a:off x="14782800" y="955294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52070</xdr:rowOff>
    </xdr:from>
    <xdr:ext cx="736600" cy="251460"/>
    <xdr:sp macro="" textlink="">
      <xdr:nvSpPr>
        <xdr:cNvPr id="256" name="テキスト ボックス 255"/>
        <xdr:cNvSpPr txBox="1"/>
      </xdr:nvSpPr>
      <xdr:spPr>
        <a:xfrm>
          <a:off x="15290800" y="9824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43180</xdr:rowOff>
    </xdr:from>
    <xdr:to>
      <xdr:col>73</xdr:col>
      <xdr:colOff>180975</xdr:colOff>
      <xdr:row>58</xdr:row>
      <xdr:rowOff>58420</xdr:rowOff>
    </xdr:to>
    <xdr:cxnSp macro="">
      <xdr:nvCxnSpPr>
        <xdr:cNvPr id="257" name="直線コネクタ 256"/>
        <xdr:cNvCxnSpPr/>
      </xdr:nvCxnSpPr>
      <xdr:spPr>
        <a:xfrm>
          <a:off x="13893800" y="9987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12700</xdr:rowOff>
    </xdr:from>
    <xdr:to>
      <xdr:col>69</xdr:col>
      <xdr:colOff>92075</xdr:colOff>
      <xdr:row>58</xdr:row>
      <xdr:rowOff>43180</xdr:rowOff>
    </xdr:to>
    <xdr:cxnSp macro="">
      <xdr:nvCxnSpPr>
        <xdr:cNvPr id="260" name="直線コネクタ 259"/>
        <xdr:cNvCxnSpPr/>
      </xdr:nvCxnSpPr>
      <xdr:spPr>
        <a:xfrm>
          <a:off x="13004800" y="99568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77470</xdr:rowOff>
    </xdr:from>
    <xdr:ext cx="752475" cy="249555"/>
    <xdr:sp macro="" textlink="">
      <xdr:nvSpPr>
        <xdr:cNvPr id="262" name="テキスト ボックス 261"/>
        <xdr:cNvSpPr txBox="1"/>
      </xdr:nvSpPr>
      <xdr:spPr>
        <a:xfrm>
          <a:off x="13512800" y="95072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4" name="テキスト ボックス 263"/>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6" name="テキスト ボックス 265"/>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7" name="テキスト ボックス 266"/>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9" name="テキスト ボックス 268"/>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165100</xdr:rowOff>
    </xdr:from>
    <xdr:ext cx="762000" cy="259080"/>
    <xdr:sp macro="" textlink="">
      <xdr:nvSpPr>
        <xdr:cNvPr id="271" name="その他該当値テキスト"/>
        <xdr:cNvSpPr txBox="1"/>
      </xdr:nvSpPr>
      <xdr:spPr>
        <a:xfrm>
          <a:off x="165989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2" name="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12700</xdr:rowOff>
    </xdr:from>
    <xdr:ext cx="736600" cy="259080"/>
    <xdr:sp macro="" textlink="">
      <xdr:nvSpPr>
        <xdr:cNvPr id="273" name="テキスト ボックス 272"/>
        <xdr:cNvSpPr txBox="1"/>
      </xdr:nvSpPr>
      <xdr:spPr>
        <a:xfrm>
          <a:off x="15290800" y="927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93980</xdr:rowOff>
    </xdr:from>
    <xdr:ext cx="762000" cy="259080"/>
    <xdr:sp macro="" textlink="">
      <xdr:nvSpPr>
        <xdr:cNvPr id="275" name="テキスト ボックス 274"/>
        <xdr:cNvSpPr txBox="1"/>
      </xdr:nvSpPr>
      <xdr:spPr>
        <a:xfrm>
          <a:off x="144018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78740</xdr:rowOff>
    </xdr:from>
    <xdr:ext cx="752475" cy="259080"/>
    <xdr:sp macro="" textlink="">
      <xdr:nvSpPr>
        <xdr:cNvPr id="277" name="テキスト ボックス 276"/>
        <xdr:cNvSpPr txBox="1"/>
      </xdr:nvSpPr>
      <xdr:spPr>
        <a:xfrm>
          <a:off x="13512800" y="100228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48260</xdr:rowOff>
    </xdr:from>
    <xdr:ext cx="762000" cy="259080"/>
    <xdr:sp macro="" textlink="">
      <xdr:nvSpPr>
        <xdr:cNvPr id="279" name="テキスト ボックス 278"/>
        <xdr:cNvSpPr txBox="1"/>
      </xdr:nvSpPr>
      <xdr:spPr>
        <a:xfrm>
          <a:off x="12623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900">
              <a:solidFill>
                <a:sysClr val="windowText" lastClr="000000"/>
              </a:solidFill>
              <a:latin typeface="ＭＳ Ｐゴシック"/>
              <a:ea typeface="ＭＳ Ｐゴシック"/>
            </a:rPr>
            <a:t>平成30年度決算では前年度と比較し0.1ポイントの上昇となった。取手地方広域下水道組合負担金が減となったものの、</a:t>
          </a:r>
          <a:r>
            <a:rPr lang="ja-JP" altLang="en-US" sz="900">
              <a:latin typeface="ＭＳ Ｐゴシック"/>
              <a:ea typeface="ＭＳ Ｐゴシック"/>
            </a:rPr>
            <a:t>法人市民税や臨時財政対策債の減により、分母となる経常一般財源が減少</a:t>
          </a:r>
          <a:r>
            <a:rPr kumimoji="1" lang="ja-JP" altLang="en-US" sz="900">
              <a:solidFill>
                <a:sysClr val="windowText" lastClr="000000"/>
              </a:solidFill>
              <a:latin typeface="ＭＳ Ｐゴシック"/>
              <a:ea typeface="ＭＳ Ｐゴシック"/>
            </a:rPr>
            <a:t>したためである。また、補助金については、平成21年度に10％のマイナスシーリングを実施し、平成22年度においては公募制補助金を導入し、削減に努めている。</a:t>
          </a:r>
        </a:p>
        <a:p>
          <a:r>
            <a:rPr kumimoji="1" lang="ja-JP" altLang="en-US" sz="900">
              <a:solidFill>
                <a:sysClr val="windowText" lastClr="000000"/>
              </a:solidFill>
              <a:latin typeface="ＭＳ Ｐゴシック"/>
              <a:ea typeface="ＭＳ Ｐゴシック"/>
            </a:rPr>
            <a:t>　今後も引き続き適正な補助金の交付を行い、公平性・公益性の確保に努めていく。一部事務組合についても、維持管理経費の削減などの働きかけによる負担金の抑制や、組織の見直しの検討により効率的な行政運営を図っていく。</a:t>
          </a:r>
        </a:p>
      </xdr:txBody>
    </xdr:sp>
    <xdr:clientData/>
  </xdr:twoCellAnchor>
  <xdr:oneCellAnchor>
    <xdr:from>
      <xdr:col>62</xdr:col>
      <xdr:colOff>6350</xdr:colOff>
      <xdr:row>29</xdr:row>
      <xdr:rowOff>107950</xdr:rowOff>
    </xdr:from>
    <xdr:ext cx="288925" cy="225425"/>
    <xdr:sp macro="" textlink="">
      <xdr:nvSpPr>
        <xdr:cNvPr id="291" name="テキスト ボックス 290"/>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3" name="テキスト ボックス 292"/>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8475" cy="259080"/>
    <xdr:sp macro="" textlink="">
      <xdr:nvSpPr>
        <xdr:cNvPr id="295" name="テキスト ボックス 294"/>
        <xdr:cNvSpPr txBox="1"/>
      </xdr:nvSpPr>
      <xdr:spPr>
        <a:xfrm>
          <a:off x="11938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8475" cy="251460"/>
    <xdr:sp macro="" textlink="">
      <xdr:nvSpPr>
        <xdr:cNvPr id="297" name="テキスト ボックス 296"/>
        <xdr:cNvSpPr txBox="1"/>
      </xdr:nvSpPr>
      <xdr:spPr>
        <a:xfrm>
          <a:off x="11938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8475" cy="258445"/>
    <xdr:sp macro="" textlink="">
      <xdr:nvSpPr>
        <xdr:cNvPr id="299" name="テキスト ボックス 298"/>
        <xdr:cNvSpPr txBox="1"/>
      </xdr:nvSpPr>
      <xdr:spPr>
        <a:xfrm>
          <a:off x="11938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8475" cy="259080"/>
    <xdr:sp macro="" textlink="">
      <xdr:nvSpPr>
        <xdr:cNvPr id="301" name="テキスト ボックス 300"/>
        <xdr:cNvSpPr txBox="1"/>
      </xdr:nvSpPr>
      <xdr:spPr>
        <a:xfrm>
          <a:off x="11938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8475" cy="249555"/>
    <xdr:sp macro="" textlink="">
      <xdr:nvSpPr>
        <xdr:cNvPr id="303" name="テキスト ボックス 302"/>
        <xdr:cNvSpPr txBox="1"/>
      </xdr:nvSpPr>
      <xdr:spPr>
        <a:xfrm>
          <a:off x="11938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8475" cy="259080"/>
    <xdr:sp macro="" textlink="">
      <xdr:nvSpPr>
        <xdr:cNvPr id="305" name="テキスト ボックス 304"/>
        <xdr:cNvSpPr txBox="1"/>
      </xdr:nvSpPr>
      <xdr:spPr>
        <a:xfrm>
          <a:off x="11938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59055</xdr:rowOff>
    </xdr:to>
    <xdr:cxnSp macro="">
      <xdr:nvCxnSpPr>
        <xdr:cNvPr id="309" name="直線コネクタ 308"/>
        <xdr:cNvCxnSpPr/>
      </xdr:nvCxnSpPr>
      <xdr:spPr>
        <a:xfrm flipV="1">
          <a:off x="16510000" y="557530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49555"/>
    <xdr:sp macro="" textlink="">
      <xdr:nvSpPr>
        <xdr:cNvPr id="310" name="補助費等最小値テキスト"/>
        <xdr:cNvSpPr txBox="1"/>
      </xdr:nvSpPr>
      <xdr:spPr>
        <a:xfrm>
          <a:off x="165989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1" name="直線コネクタ 310"/>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3810</xdr:rowOff>
    </xdr:from>
    <xdr:ext cx="762000" cy="259080"/>
    <xdr:sp macro="" textlink="">
      <xdr:nvSpPr>
        <xdr:cNvPr id="312"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40640</xdr:rowOff>
    </xdr:from>
    <xdr:to>
      <xdr:col>82</xdr:col>
      <xdr:colOff>107950</xdr:colOff>
      <xdr:row>38</xdr:row>
      <xdr:rowOff>50800</xdr:rowOff>
    </xdr:to>
    <xdr:cxnSp macro="">
      <xdr:nvCxnSpPr>
        <xdr:cNvPr id="314" name="直線コネクタ 313"/>
        <xdr:cNvCxnSpPr/>
      </xdr:nvCxnSpPr>
      <xdr:spPr>
        <a:xfrm>
          <a:off x="15671800" y="65557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130810</xdr:rowOff>
    </xdr:from>
    <xdr:ext cx="762000" cy="259080"/>
    <xdr:sp macro="" textlink="">
      <xdr:nvSpPr>
        <xdr:cNvPr id="315" name="補助費等平均値テキスト"/>
        <xdr:cNvSpPr txBox="1"/>
      </xdr:nvSpPr>
      <xdr:spPr>
        <a:xfrm>
          <a:off x="16598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64135</xdr:rowOff>
    </xdr:from>
    <xdr:to>
      <xdr:col>78</xdr:col>
      <xdr:colOff>69850</xdr:colOff>
      <xdr:row>38</xdr:row>
      <xdr:rowOff>40640</xdr:rowOff>
    </xdr:to>
    <xdr:cxnSp macro="">
      <xdr:nvCxnSpPr>
        <xdr:cNvPr id="317" name="直線コネクタ 316"/>
        <xdr:cNvCxnSpPr/>
      </xdr:nvCxnSpPr>
      <xdr:spPr>
        <a:xfrm>
          <a:off x="14782800" y="606488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8" name="フローチャート: 判断 317"/>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49555"/>
    <xdr:sp macro="" textlink="">
      <xdr:nvSpPr>
        <xdr:cNvPr id="319" name="テキスト ボックス 318"/>
        <xdr:cNvSpPr txBox="1"/>
      </xdr:nvSpPr>
      <xdr:spPr>
        <a:xfrm>
          <a:off x="15290800" y="60445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137795</xdr:rowOff>
    </xdr:from>
    <xdr:to>
      <xdr:col>73</xdr:col>
      <xdr:colOff>180975</xdr:colOff>
      <xdr:row>35</xdr:row>
      <xdr:rowOff>64135</xdr:rowOff>
    </xdr:to>
    <xdr:cxnSp macro="">
      <xdr:nvCxnSpPr>
        <xdr:cNvPr id="320" name="直線コネクタ 319"/>
        <xdr:cNvCxnSpPr/>
      </xdr:nvCxnSpPr>
      <xdr:spPr>
        <a:xfrm>
          <a:off x="13893800" y="59670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1" name="フローチャート: 判断 320"/>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0825"/>
    <xdr:sp macro="" textlink="">
      <xdr:nvSpPr>
        <xdr:cNvPr id="322" name="テキスト ボックス 321"/>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40640</xdr:rowOff>
    </xdr:from>
    <xdr:to>
      <xdr:col>69</xdr:col>
      <xdr:colOff>92075</xdr:colOff>
      <xdr:row>34</xdr:row>
      <xdr:rowOff>137795</xdr:rowOff>
    </xdr:to>
    <xdr:cxnSp macro="">
      <xdr:nvCxnSpPr>
        <xdr:cNvPr id="323" name="直線コネクタ 322"/>
        <xdr:cNvCxnSpPr/>
      </xdr:nvCxnSpPr>
      <xdr:spPr>
        <a:xfrm>
          <a:off x="13004800" y="58699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24" name="フローチャート: 判断 323"/>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2475" cy="259080"/>
    <xdr:sp macro="" textlink="">
      <xdr:nvSpPr>
        <xdr:cNvPr id="325" name="テキスト ボックス 324"/>
        <xdr:cNvSpPr txBox="1"/>
      </xdr:nvSpPr>
      <xdr:spPr>
        <a:xfrm>
          <a:off x="13512800" y="62750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27305</xdr:rowOff>
    </xdr:from>
    <xdr:to>
      <xdr:col>65</xdr:col>
      <xdr:colOff>53975</xdr:colOff>
      <xdr:row>36</xdr:row>
      <xdr:rowOff>128905</xdr:rowOff>
    </xdr:to>
    <xdr:sp macro="" textlink="">
      <xdr:nvSpPr>
        <xdr:cNvPr id="326" name="フローチャート: 判断 325"/>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113665</xdr:rowOff>
    </xdr:from>
    <xdr:ext cx="762000" cy="258445"/>
    <xdr:sp macro="" textlink="">
      <xdr:nvSpPr>
        <xdr:cNvPr id="327" name="テキスト ボックス 326"/>
        <xdr:cNvSpPr txBox="1"/>
      </xdr:nvSpPr>
      <xdr:spPr>
        <a:xfrm>
          <a:off x="12623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30" name="テキスト ボックス 329"/>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32" name="テキスト ボックス 331"/>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143510</xdr:rowOff>
    </xdr:from>
    <xdr:ext cx="762000" cy="251460"/>
    <xdr:sp macro="" textlink="">
      <xdr:nvSpPr>
        <xdr:cNvPr id="334" name="補助費等該当値テキスト"/>
        <xdr:cNvSpPr txBox="1"/>
      </xdr:nvSpPr>
      <xdr:spPr>
        <a:xfrm>
          <a:off x="16598900" y="6487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160655</xdr:rowOff>
    </xdr:from>
    <xdr:to>
      <xdr:col>78</xdr:col>
      <xdr:colOff>120650</xdr:colOff>
      <xdr:row>38</xdr:row>
      <xdr:rowOff>90805</xdr:rowOff>
    </xdr:to>
    <xdr:sp macro="" textlink="">
      <xdr:nvSpPr>
        <xdr:cNvPr id="335" name="楕円 334"/>
        <xdr:cNvSpPr/>
      </xdr:nvSpPr>
      <xdr:spPr>
        <a:xfrm>
          <a:off x="15621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75565</xdr:rowOff>
    </xdr:from>
    <xdr:ext cx="736600" cy="250825"/>
    <xdr:sp macro="" textlink="">
      <xdr:nvSpPr>
        <xdr:cNvPr id="336" name="テキスト ボックス 335"/>
        <xdr:cNvSpPr txBox="1"/>
      </xdr:nvSpPr>
      <xdr:spPr>
        <a:xfrm>
          <a:off x="15290800" y="65906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13335</xdr:rowOff>
    </xdr:from>
    <xdr:to>
      <xdr:col>74</xdr:col>
      <xdr:colOff>31750</xdr:colOff>
      <xdr:row>35</xdr:row>
      <xdr:rowOff>114935</xdr:rowOff>
    </xdr:to>
    <xdr:sp macro="" textlink="">
      <xdr:nvSpPr>
        <xdr:cNvPr id="337" name="楕円 336"/>
        <xdr:cNvSpPr/>
      </xdr:nvSpPr>
      <xdr:spPr>
        <a:xfrm>
          <a:off x="14732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125095</xdr:rowOff>
    </xdr:from>
    <xdr:ext cx="762000" cy="258445"/>
    <xdr:sp macro="" textlink="">
      <xdr:nvSpPr>
        <xdr:cNvPr id="338" name="テキスト ボックス 337"/>
        <xdr:cNvSpPr txBox="1"/>
      </xdr:nvSpPr>
      <xdr:spPr>
        <a:xfrm>
          <a:off x="1440180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86995</xdr:rowOff>
    </xdr:from>
    <xdr:to>
      <xdr:col>69</xdr:col>
      <xdr:colOff>142875</xdr:colOff>
      <xdr:row>35</xdr:row>
      <xdr:rowOff>17780</xdr:rowOff>
    </xdr:to>
    <xdr:sp macro="" textlink="">
      <xdr:nvSpPr>
        <xdr:cNvPr id="339" name="楕円 338"/>
        <xdr:cNvSpPr/>
      </xdr:nvSpPr>
      <xdr:spPr>
        <a:xfrm>
          <a:off x="13843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27305</xdr:rowOff>
    </xdr:from>
    <xdr:ext cx="752475" cy="259080"/>
    <xdr:sp macro="" textlink="">
      <xdr:nvSpPr>
        <xdr:cNvPr id="340" name="テキスト ボックス 339"/>
        <xdr:cNvSpPr txBox="1"/>
      </xdr:nvSpPr>
      <xdr:spPr>
        <a:xfrm>
          <a:off x="13512800" y="56851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160655</xdr:rowOff>
    </xdr:from>
    <xdr:to>
      <xdr:col>65</xdr:col>
      <xdr:colOff>53975</xdr:colOff>
      <xdr:row>34</xdr:row>
      <xdr:rowOff>90805</xdr:rowOff>
    </xdr:to>
    <xdr:sp macro="" textlink="">
      <xdr:nvSpPr>
        <xdr:cNvPr id="341" name="楕円 340"/>
        <xdr:cNvSpPr/>
      </xdr:nvSpPr>
      <xdr:spPr>
        <a:xfrm>
          <a:off x="129540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100965</xdr:rowOff>
    </xdr:from>
    <xdr:ext cx="762000" cy="249555"/>
    <xdr:sp macro="" textlink="">
      <xdr:nvSpPr>
        <xdr:cNvPr id="342" name="テキスト ボックス 341"/>
        <xdr:cNvSpPr txBox="1"/>
      </xdr:nvSpPr>
      <xdr:spPr>
        <a:xfrm>
          <a:off x="12623800" y="5587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公債費については、過去に実施した都市基盤整備事業の元利償還金に加え、喫緊の課題である学校の耐震化事業の実施や、臨時財政対策債などの特例的な地方債の借入により地方債現在高が増加した影響で、地方債の元利償還金が膨らんでおり、公債費に係る経常収支比率は類似団体平均を4.0ポイント上回っている。さらに下水道事業の元利償還金に係るものなど公債費に類似の経費を合わせると、人口1人当たりの決算額は類似団体平均を5,155円上回っており、公債費の負担は非常に重いものになっている。</a:t>
          </a:r>
        </a:p>
        <a:p>
          <a:r>
            <a:rPr lang="ja-JP" altLang="en-US" sz="900">
              <a:latin typeface="ＭＳ Ｐゴシック"/>
              <a:ea typeface="ＭＳ Ｐゴシック"/>
            </a:rPr>
            <a:t>　今後も公債費は高止まりで推移することが予測され、将来に対する投資的な事業についても、緊急性や優先順位を十分検討し、市債の発行を抑制するとともに、借換えや耐用年数等を勘案した償還期間の設定により、公債費の抑制や平準化を図っていく。</a:t>
          </a:r>
        </a:p>
      </xdr:txBody>
    </xdr:sp>
    <xdr:clientData/>
  </xdr:twoCellAnchor>
  <xdr:oneCellAnchor>
    <xdr:from>
      <xdr:col>3</xdr:col>
      <xdr:colOff>123825</xdr:colOff>
      <xdr:row>69</xdr:row>
      <xdr:rowOff>107950</xdr:rowOff>
    </xdr:from>
    <xdr:ext cx="288925" cy="225425"/>
    <xdr:sp macro="" textlink="">
      <xdr:nvSpPr>
        <xdr:cNvPr id="354" name="テキスト ボックス 353"/>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8" name="テキスト ボックス 357"/>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60" name="テキスト ボックス 359"/>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62" name="テキスト ボックス 361"/>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64" name="テキスト ボックス 363"/>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6" name="テキスト ボックス 365"/>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8" name="テキスト ボックス 367"/>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99060</xdr:rowOff>
    </xdr:from>
    <xdr:ext cx="762000" cy="250190"/>
    <xdr:sp macro="" textlink="">
      <xdr:nvSpPr>
        <xdr:cNvPr id="371" name="公債費最小値テキスト"/>
        <xdr:cNvSpPr txBox="1"/>
      </xdr:nvSpPr>
      <xdr:spPr>
        <a:xfrm>
          <a:off x="4914900" y="1381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3"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165100</xdr:rowOff>
    </xdr:to>
    <xdr:cxnSp macro="">
      <xdr:nvCxnSpPr>
        <xdr:cNvPr id="375" name="直線コネクタ 374"/>
        <xdr:cNvCxnSpPr/>
      </xdr:nvCxnSpPr>
      <xdr:spPr>
        <a:xfrm>
          <a:off x="3987800" y="135077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168910</xdr:rowOff>
    </xdr:from>
    <xdr:ext cx="762000" cy="249555"/>
    <xdr:sp macro="" textlink="">
      <xdr:nvSpPr>
        <xdr:cNvPr id="376" name="公債費平均値テキスト"/>
        <xdr:cNvSpPr txBox="1"/>
      </xdr:nvSpPr>
      <xdr:spPr>
        <a:xfrm>
          <a:off x="4914900" y="1302766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78</xdr:row>
      <xdr:rowOff>142240</xdr:rowOff>
    </xdr:to>
    <xdr:cxnSp macro="">
      <xdr:nvCxnSpPr>
        <xdr:cNvPr id="378" name="直線コネクタ 377"/>
        <xdr:cNvCxnSpPr/>
      </xdr:nvCxnSpPr>
      <xdr:spPr>
        <a:xfrm flipV="1">
          <a:off x="3098800" y="13507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3810</xdr:rowOff>
    </xdr:from>
    <xdr:to>
      <xdr:col>20</xdr:col>
      <xdr:colOff>38100</xdr:colOff>
      <xdr:row>77</xdr:row>
      <xdr:rowOff>105410</xdr:rowOff>
    </xdr:to>
    <xdr:sp macro="" textlink="">
      <xdr:nvSpPr>
        <xdr:cNvPr id="379" name="フローチャート: 判断 378"/>
        <xdr:cNvSpPr/>
      </xdr:nvSpPr>
      <xdr:spPr>
        <a:xfrm>
          <a:off x="3937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115570</xdr:rowOff>
    </xdr:from>
    <xdr:ext cx="727075" cy="259080"/>
    <xdr:sp macro="" textlink="">
      <xdr:nvSpPr>
        <xdr:cNvPr id="380" name="テキスト ボックス 379"/>
        <xdr:cNvSpPr txBox="1"/>
      </xdr:nvSpPr>
      <xdr:spPr>
        <a:xfrm>
          <a:off x="3606800" y="1297432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73660</xdr:rowOff>
    </xdr:from>
    <xdr:to>
      <xdr:col>15</xdr:col>
      <xdr:colOff>98425</xdr:colOff>
      <xdr:row>78</xdr:row>
      <xdr:rowOff>142240</xdr:rowOff>
    </xdr:to>
    <xdr:cxnSp macro="">
      <xdr:nvCxnSpPr>
        <xdr:cNvPr id="381" name="直線コネクタ 380"/>
        <xdr:cNvCxnSpPr/>
      </xdr:nvCxnSpPr>
      <xdr:spPr>
        <a:xfrm>
          <a:off x="2209800" y="13446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138430</xdr:rowOff>
    </xdr:from>
    <xdr:ext cx="762000" cy="259080"/>
    <xdr:sp macro="" textlink="">
      <xdr:nvSpPr>
        <xdr:cNvPr id="383" name="テキスト ボックス 382"/>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73660</xdr:rowOff>
    </xdr:from>
    <xdr:to>
      <xdr:col>11</xdr:col>
      <xdr:colOff>9525</xdr:colOff>
      <xdr:row>79</xdr:row>
      <xdr:rowOff>69850</xdr:rowOff>
    </xdr:to>
    <xdr:cxnSp macro="">
      <xdr:nvCxnSpPr>
        <xdr:cNvPr id="384" name="直線コネクタ 383"/>
        <xdr:cNvCxnSpPr/>
      </xdr:nvCxnSpPr>
      <xdr:spPr>
        <a:xfrm flipV="1">
          <a:off x="1320800" y="134467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2475" cy="259080"/>
    <xdr:sp macro="" textlink="">
      <xdr:nvSpPr>
        <xdr:cNvPr id="386" name="テキスト ボックス 385"/>
        <xdr:cNvSpPr txBox="1"/>
      </xdr:nvSpPr>
      <xdr:spPr>
        <a:xfrm>
          <a:off x="1828800" y="12951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81280</xdr:rowOff>
    </xdr:from>
    <xdr:ext cx="752475" cy="259080"/>
    <xdr:sp macro="" textlink="">
      <xdr:nvSpPr>
        <xdr:cNvPr id="388" name="テキスト ボックス 387"/>
        <xdr:cNvSpPr txBox="1"/>
      </xdr:nvSpPr>
      <xdr:spPr>
        <a:xfrm>
          <a:off x="939800" y="131114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91" name="テキスト ボックス 390"/>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4" name="楕円 393"/>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86360</xdr:rowOff>
    </xdr:from>
    <xdr:ext cx="762000" cy="251460"/>
    <xdr:sp macro="" textlink="">
      <xdr:nvSpPr>
        <xdr:cNvPr id="395" name="公債費該当値テキスト"/>
        <xdr:cNvSpPr txBox="1"/>
      </xdr:nvSpPr>
      <xdr:spPr>
        <a:xfrm>
          <a:off x="49149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6" name="楕円 395"/>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170180</xdr:rowOff>
    </xdr:from>
    <xdr:ext cx="727075" cy="259080"/>
    <xdr:sp macro="" textlink="">
      <xdr:nvSpPr>
        <xdr:cNvPr id="397" name="テキスト ボックス 396"/>
        <xdr:cNvSpPr txBox="1"/>
      </xdr:nvSpPr>
      <xdr:spPr>
        <a:xfrm>
          <a:off x="3606800" y="135432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91440</xdr:rowOff>
    </xdr:from>
    <xdr:to>
      <xdr:col>15</xdr:col>
      <xdr:colOff>149225</xdr:colOff>
      <xdr:row>79</xdr:row>
      <xdr:rowOff>21590</xdr:rowOff>
    </xdr:to>
    <xdr:sp macro="" textlink="">
      <xdr:nvSpPr>
        <xdr:cNvPr id="398" name="楕円 397"/>
        <xdr:cNvSpPr/>
      </xdr:nvSpPr>
      <xdr:spPr>
        <a:xfrm>
          <a:off x="3048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6350</xdr:rowOff>
    </xdr:from>
    <xdr:ext cx="762000" cy="251460"/>
    <xdr:sp macro="" textlink="">
      <xdr:nvSpPr>
        <xdr:cNvPr id="399" name="テキスト ボックス 398"/>
        <xdr:cNvSpPr txBox="1"/>
      </xdr:nvSpPr>
      <xdr:spPr>
        <a:xfrm>
          <a:off x="2717800" y="13550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22860</xdr:rowOff>
    </xdr:from>
    <xdr:to>
      <xdr:col>11</xdr:col>
      <xdr:colOff>60325</xdr:colOff>
      <xdr:row>78</xdr:row>
      <xdr:rowOff>124460</xdr:rowOff>
    </xdr:to>
    <xdr:sp macro="" textlink="">
      <xdr:nvSpPr>
        <xdr:cNvPr id="400" name="楕円 399"/>
        <xdr:cNvSpPr/>
      </xdr:nvSpPr>
      <xdr:spPr>
        <a:xfrm>
          <a:off x="2159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2475" cy="251460"/>
    <xdr:sp macro="" textlink="">
      <xdr:nvSpPr>
        <xdr:cNvPr id="401" name="テキスト ボックス 400"/>
        <xdr:cNvSpPr txBox="1"/>
      </xdr:nvSpPr>
      <xdr:spPr>
        <a:xfrm>
          <a:off x="1828800" y="134823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2" name="楕円 401"/>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105410</xdr:rowOff>
    </xdr:from>
    <xdr:ext cx="752475" cy="259080"/>
    <xdr:sp macro="" textlink="">
      <xdr:nvSpPr>
        <xdr:cNvPr id="403" name="テキスト ボックス 402"/>
        <xdr:cNvSpPr txBox="1"/>
      </xdr:nvSpPr>
      <xdr:spPr>
        <a:xfrm>
          <a:off x="939800" y="13649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900">
              <a:solidFill>
                <a:sysClr val="windowText" lastClr="000000"/>
              </a:solidFill>
              <a:latin typeface="ＭＳ Ｐゴシック"/>
              <a:ea typeface="ＭＳ Ｐゴシック"/>
            </a:rPr>
            <a:t>平成30年度決算では、</a:t>
          </a:r>
          <a:r>
            <a:rPr lang="ja-JP" altLang="en-US" sz="900">
              <a:latin typeface="ＭＳ Ｐゴシック"/>
              <a:ea typeface="ＭＳ Ｐゴシック"/>
            </a:rPr>
            <a:t>法人市民税や臨時財政対策債の減により、分母となる経常一般財源が減少したことで、すべての費目の比率が増となり、</a:t>
          </a:r>
          <a:r>
            <a:rPr kumimoji="1" lang="ja-JP" altLang="en-US" sz="900">
              <a:solidFill>
                <a:sysClr val="windowText" lastClr="000000"/>
              </a:solidFill>
              <a:latin typeface="ＭＳ Ｐゴシック"/>
              <a:ea typeface="ＭＳ Ｐゴシック"/>
            </a:rPr>
            <a:t>前年度と比較して2.5</a:t>
          </a:r>
          <a:r>
            <a:rPr lang="ja-JP" altLang="en-US" sz="900">
              <a:latin typeface="ＭＳ Ｐゴシック"/>
              <a:ea typeface="ＭＳ Ｐゴシック"/>
            </a:rPr>
            <a:t>ポイントの上昇となった。</a:t>
          </a:r>
        </a:p>
        <a:p>
          <a:r>
            <a:rPr kumimoji="1" lang="ja-JP" altLang="en-US" sz="900">
              <a:solidFill>
                <a:sysClr val="windowText" lastClr="000000"/>
              </a:solidFill>
              <a:latin typeface="ＭＳ Ｐゴシック"/>
              <a:ea typeface="ＭＳ Ｐゴシック"/>
            </a:rPr>
            <a:t>　今後も類似団体平均と比較して高い水準のものは、継続的に精査・見直しを行い健全な財政運営を行っていく。</a:t>
          </a:r>
        </a:p>
      </xdr:txBody>
    </xdr:sp>
    <xdr:clientData/>
  </xdr:twoCellAnchor>
  <xdr:oneCellAnchor>
    <xdr:from>
      <xdr:col>62</xdr:col>
      <xdr:colOff>6350</xdr:colOff>
      <xdr:row>69</xdr:row>
      <xdr:rowOff>107950</xdr:rowOff>
    </xdr:from>
    <xdr:ext cx="288925" cy="225425"/>
    <xdr:sp macro="" textlink="">
      <xdr:nvSpPr>
        <xdr:cNvPr id="415" name="テキスト ボックス 414"/>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7" name="テキスト ボックス 416"/>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8475" cy="250190"/>
    <xdr:sp macro="" textlink="">
      <xdr:nvSpPr>
        <xdr:cNvPr id="419" name="テキスト ボックス 418"/>
        <xdr:cNvSpPr txBox="1"/>
      </xdr:nvSpPr>
      <xdr:spPr>
        <a:xfrm>
          <a:off x="11938000" y="1370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1" name="テキスト ボックス 420"/>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8475" cy="250190"/>
    <xdr:sp macro="" textlink="">
      <xdr:nvSpPr>
        <xdr:cNvPr id="423" name="テキスト ボックス 422"/>
        <xdr:cNvSpPr txBox="1"/>
      </xdr:nvSpPr>
      <xdr:spPr>
        <a:xfrm>
          <a:off x="11938000" y="12557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5" name="テキスト ボックス 424"/>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13335</xdr:rowOff>
    </xdr:from>
    <xdr:ext cx="762000" cy="259080"/>
    <xdr:sp macro="" textlink="">
      <xdr:nvSpPr>
        <xdr:cNvPr id="428" name="公債費以外最小値テキスト"/>
        <xdr:cNvSpPr txBox="1"/>
      </xdr:nvSpPr>
      <xdr:spPr>
        <a:xfrm>
          <a:off x="16598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167640</xdr:rowOff>
    </xdr:from>
    <xdr:ext cx="762000" cy="250190"/>
    <xdr:sp macro="" textlink="">
      <xdr:nvSpPr>
        <xdr:cNvPr id="430" name="公債費以外最大値テキスト"/>
        <xdr:cNvSpPr txBox="1"/>
      </xdr:nvSpPr>
      <xdr:spPr>
        <a:xfrm>
          <a:off x="16598900" y="12340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98425</xdr:rowOff>
    </xdr:to>
    <xdr:cxnSp macro="">
      <xdr:nvCxnSpPr>
        <xdr:cNvPr id="432" name="直線コネクタ 431"/>
        <xdr:cNvCxnSpPr/>
      </xdr:nvCxnSpPr>
      <xdr:spPr>
        <a:xfrm>
          <a:off x="15671800" y="1298575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128270</xdr:rowOff>
    </xdr:from>
    <xdr:ext cx="762000" cy="259080"/>
    <xdr:sp macro="" textlink="">
      <xdr:nvSpPr>
        <xdr:cNvPr id="433" name="公債費以外平均値テキスト"/>
        <xdr:cNvSpPr txBox="1"/>
      </xdr:nvSpPr>
      <xdr:spPr>
        <a:xfrm>
          <a:off x="16598900" y="1315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156210</xdr:rowOff>
    </xdr:from>
    <xdr:to>
      <xdr:col>82</xdr:col>
      <xdr:colOff>158750</xdr:colOff>
      <xdr:row>77</xdr:row>
      <xdr:rowOff>86360</xdr:rowOff>
    </xdr:to>
    <xdr:sp macro="" textlink="">
      <xdr:nvSpPr>
        <xdr:cNvPr id="434" name="フローチャート: 判断 433"/>
        <xdr:cNvSpPr/>
      </xdr:nvSpPr>
      <xdr:spPr>
        <a:xfrm>
          <a:off x="164592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76</xdr:row>
      <xdr:rowOff>167005</xdr:rowOff>
    </xdr:to>
    <xdr:cxnSp macro="">
      <xdr:nvCxnSpPr>
        <xdr:cNvPr id="435" name="直線コネクタ 434"/>
        <xdr:cNvCxnSpPr/>
      </xdr:nvCxnSpPr>
      <xdr:spPr>
        <a:xfrm flipV="1">
          <a:off x="14782800" y="1298575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31115</xdr:rowOff>
    </xdr:from>
    <xdr:ext cx="736600" cy="249555"/>
    <xdr:sp macro="" textlink="">
      <xdr:nvSpPr>
        <xdr:cNvPr id="437" name="テキスト ボックス 436"/>
        <xdr:cNvSpPr txBox="1"/>
      </xdr:nvSpPr>
      <xdr:spPr>
        <a:xfrm>
          <a:off x="15290800" y="132327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104140</xdr:rowOff>
    </xdr:from>
    <xdr:to>
      <xdr:col>73</xdr:col>
      <xdr:colOff>180975</xdr:colOff>
      <xdr:row>76</xdr:row>
      <xdr:rowOff>167005</xdr:rowOff>
    </xdr:to>
    <xdr:cxnSp macro="">
      <xdr:nvCxnSpPr>
        <xdr:cNvPr id="438" name="直線コネクタ 437"/>
        <xdr:cNvCxnSpPr/>
      </xdr:nvCxnSpPr>
      <xdr:spPr>
        <a:xfrm>
          <a:off x="13893800" y="1296289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45085</xdr:rowOff>
    </xdr:from>
    <xdr:ext cx="762000" cy="258445"/>
    <xdr:sp macro="" textlink="">
      <xdr:nvSpPr>
        <xdr:cNvPr id="440" name="テキスト ボックス 439"/>
        <xdr:cNvSpPr txBox="1"/>
      </xdr:nvSpPr>
      <xdr:spPr>
        <a:xfrm>
          <a:off x="1440180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144145</xdr:rowOff>
    </xdr:from>
    <xdr:to>
      <xdr:col>69</xdr:col>
      <xdr:colOff>92075</xdr:colOff>
      <xdr:row>75</xdr:row>
      <xdr:rowOff>104140</xdr:rowOff>
    </xdr:to>
    <xdr:cxnSp macro="">
      <xdr:nvCxnSpPr>
        <xdr:cNvPr id="441" name="直線コネクタ 440"/>
        <xdr:cNvCxnSpPr/>
      </xdr:nvCxnSpPr>
      <xdr:spPr>
        <a:xfrm>
          <a:off x="13004800" y="1283144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52475" cy="259080"/>
    <xdr:sp macro="" textlink="">
      <xdr:nvSpPr>
        <xdr:cNvPr id="443" name="テキスト ボックス 442"/>
        <xdr:cNvSpPr txBox="1"/>
      </xdr:nvSpPr>
      <xdr:spPr>
        <a:xfrm>
          <a:off x="13512800" y="131241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116840</xdr:rowOff>
    </xdr:from>
    <xdr:ext cx="762000" cy="259080"/>
    <xdr:sp macro="" textlink="">
      <xdr:nvSpPr>
        <xdr:cNvPr id="445" name="テキスト ボックス 444"/>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7" name="テキスト ボックス 446"/>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8" name="テキスト ボックス 447"/>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50" name="テキスト ボックス 449"/>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47625</xdr:rowOff>
    </xdr:from>
    <xdr:to>
      <xdr:col>82</xdr:col>
      <xdr:colOff>158750</xdr:colOff>
      <xdr:row>76</xdr:row>
      <xdr:rowOff>149225</xdr:rowOff>
    </xdr:to>
    <xdr:sp macro="" textlink="">
      <xdr:nvSpPr>
        <xdr:cNvPr id="451" name="楕円 450"/>
        <xdr:cNvSpPr/>
      </xdr:nvSpPr>
      <xdr:spPr>
        <a:xfrm>
          <a:off x="16459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64135</xdr:rowOff>
    </xdr:from>
    <xdr:ext cx="762000" cy="250825"/>
    <xdr:sp macro="" textlink="">
      <xdr:nvSpPr>
        <xdr:cNvPr id="452" name="公債費以外該当値テキスト"/>
        <xdr:cNvSpPr txBox="1"/>
      </xdr:nvSpPr>
      <xdr:spPr>
        <a:xfrm>
          <a:off x="16598900" y="12922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53" name="楕円 452"/>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16510</xdr:rowOff>
    </xdr:from>
    <xdr:ext cx="736600" cy="259080"/>
    <xdr:sp macro="" textlink="">
      <xdr:nvSpPr>
        <xdr:cNvPr id="454" name="テキスト ボックス 453"/>
        <xdr:cNvSpPr txBox="1"/>
      </xdr:nvSpPr>
      <xdr:spPr>
        <a:xfrm>
          <a:off x="15290800" y="1270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116205</xdr:rowOff>
    </xdr:from>
    <xdr:to>
      <xdr:col>74</xdr:col>
      <xdr:colOff>31750</xdr:colOff>
      <xdr:row>77</xdr:row>
      <xdr:rowOff>46355</xdr:rowOff>
    </xdr:to>
    <xdr:sp macro="" textlink="">
      <xdr:nvSpPr>
        <xdr:cNvPr id="455" name="楕円 454"/>
        <xdr:cNvSpPr/>
      </xdr:nvSpPr>
      <xdr:spPr>
        <a:xfrm>
          <a:off x="14732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31115</xdr:rowOff>
    </xdr:from>
    <xdr:ext cx="762000" cy="249555"/>
    <xdr:sp macro="" textlink="">
      <xdr:nvSpPr>
        <xdr:cNvPr id="456" name="テキスト ボックス 455"/>
        <xdr:cNvSpPr txBox="1"/>
      </xdr:nvSpPr>
      <xdr:spPr>
        <a:xfrm>
          <a:off x="14401800" y="13232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53340</xdr:rowOff>
    </xdr:from>
    <xdr:to>
      <xdr:col>69</xdr:col>
      <xdr:colOff>142875</xdr:colOff>
      <xdr:row>75</xdr:row>
      <xdr:rowOff>154940</xdr:rowOff>
    </xdr:to>
    <xdr:sp macro="" textlink="">
      <xdr:nvSpPr>
        <xdr:cNvPr id="457" name="楕円 456"/>
        <xdr:cNvSpPr/>
      </xdr:nvSpPr>
      <xdr:spPr>
        <a:xfrm>
          <a:off x="13843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165100</xdr:rowOff>
    </xdr:from>
    <xdr:ext cx="752475" cy="259080"/>
    <xdr:sp macro="" textlink="">
      <xdr:nvSpPr>
        <xdr:cNvPr id="458" name="テキスト ボックス 457"/>
        <xdr:cNvSpPr txBox="1"/>
      </xdr:nvSpPr>
      <xdr:spPr>
        <a:xfrm>
          <a:off x="13512800" y="126809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93345</xdr:rowOff>
    </xdr:from>
    <xdr:to>
      <xdr:col>65</xdr:col>
      <xdr:colOff>53975</xdr:colOff>
      <xdr:row>75</xdr:row>
      <xdr:rowOff>23495</xdr:rowOff>
    </xdr:to>
    <xdr:sp macro="" textlink="">
      <xdr:nvSpPr>
        <xdr:cNvPr id="459" name="楕円 458"/>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33655</xdr:rowOff>
    </xdr:from>
    <xdr:ext cx="762000" cy="258445"/>
    <xdr:sp macro="" textlink="">
      <xdr:nvSpPr>
        <xdr:cNvPr id="460" name="テキスト ボックス 459"/>
        <xdr:cNvSpPr txBox="1"/>
      </xdr:nvSpPr>
      <xdr:spPr>
        <a:xfrm>
          <a:off x="12623800" y="1254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20</xdr:row>
      <xdr:rowOff>63500</xdr:rowOff>
    </xdr:to>
    <xdr:cxnSp macro="">
      <xdr:nvCxnSpPr>
        <xdr:cNvPr id="47" name="直線コネクタ 46"/>
        <xdr:cNvCxnSpPr/>
      </xdr:nvCxnSpPr>
      <xdr:spPr>
        <a:xfrm flipV="1">
          <a:off x="5651500" y="2042795"/>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35560</xdr:rowOff>
    </xdr:from>
    <xdr:ext cx="752475" cy="259080"/>
    <xdr:sp macro="" textlink="">
      <xdr:nvSpPr>
        <xdr:cNvPr id="48" name="人口1人当たり決算額の推移最小値テキスト130"/>
        <xdr:cNvSpPr txBox="1"/>
      </xdr:nvSpPr>
      <xdr:spPr>
        <a:xfrm>
          <a:off x="5740400" y="351218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42,146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63500</xdr:rowOff>
    </xdr:from>
    <xdr:to>
      <xdr:col>30</xdr:col>
      <xdr:colOff>25400</xdr:colOff>
      <xdr:row>20</xdr:row>
      <xdr:rowOff>63500</xdr:rowOff>
    </xdr:to>
    <xdr:cxnSp macro="">
      <xdr:nvCxnSpPr>
        <xdr:cNvPr id="49" name="直線コネクタ 48"/>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52475" cy="259080"/>
    <xdr:sp macro="" textlink="">
      <xdr:nvSpPr>
        <xdr:cNvPr id="50" name="人口1人当たり決算額の推移最大値テキスト130"/>
        <xdr:cNvSpPr txBox="1"/>
      </xdr:nvSpPr>
      <xdr:spPr>
        <a:xfrm>
          <a:off x="5740400" y="17862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32385</xdr:rowOff>
    </xdr:from>
    <xdr:to>
      <xdr:col>29</xdr:col>
      <xdr:colOff>127000</xdr:colOff>
      <xdr:row>14</xdr:row>
      <xdr:rowOff>41275</xdr:rowOff>
    </xdr:to>
    <xdr:cxnSp macro="">
      <xdr:nvCxnSpPr>
        <xdr:cNvPr id="52" name="直線コネクタ 51"/>
        <xdr:cNvCxnSpPr/>
      </xdr:nvCxnSpPr>
      <xdr:spPr>
        <a:xfrm>
          <a:off x="5003800" y="248031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156845</xdr:rowOff>
    </xdr:from>
    <xdr:ext cx="752475" cy="249555"/>
    <xdr:sp macro="" textlink="">
      <xdr:nvSpPr>
        <xdr:cNvPr id="53" name="人口1人当たり決算額の推移平均値テキスト130"/>
        <xdr:cNvSpPr txBox="1"/>
      </xdr:nvSpPr>
      <xdr:spPr>
        <a:xfrm>
          <a:off x="5740400" y="2776220"/>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13335</xdr:rowOff>
    </xdr:from>
    <xdr:to>
      <xdr:col>29</xdr:col>
      <xdr:colOff>177800</xdr:colOff>
      <xdr:row>16</xdr:row>
      <xdr:rowOff>114935</xdr:rowOff>
    </xdr:to>
    <xdr:sp macro="" textlink="">
      <xdr:nvSpPr>
        <xdr:cNvPr id="54" name="フローチャート: 判断 53"/>
        <xdr:cNvSpPr/>
      </xdr:nvSpPr>
      <xdr:spPr>
        <a:xfrm>
          <a:off x="56007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32385</xdr:rowOff>
    </xdr:from>
    <xdr:to>
      <xdr:col>26</xdr:col>
      <xdr:colOff>50800</xdr:colOff>
      <xdr:row>14</xdr:row>
      <xdr:rowOff>48260</xdr:rowOff>
    </xdr:to>
    <xdr:cxnSp macro="">
      <xdr:nvCxnSpPr>
        <xdr:cNvPr id="55" name="直線コネクタ 54"/>
        <xdr:cNvCxnSpPr/>
      </xdr:nvCxnSpPr>
      <xdr:spPr>
        <a:xfrm flipV="1">
          <a:off x="4305300" y="248031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19050</xdr:rowOff>
    </xdr:from>
    <xdr:to>
      <xdr:col>26</xdr:col>
      <xdr:colOff>101600</xdr:colOff>
      <xdr:row>16</xdr:row>
      <xdr:rowOff>120650</xdr:rowOff>
    </xdr:to>
    <xdr:sp macro="" textlink="">
      <xdr:nvSpPr>
        <xdr:cNvPr id="56" name="フローチャート: 判断 55"/>
        <xdr:cNvSpPr/>
      </xdr:nvSpPr>
      <xdr:spPr>
        <a:xfrm>
          <a:off x="4953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105410</xdr:rowOff>
    </xdr:from>
    <xdr:ext cx="736600" cy="259080"/>
    <xdr:sp macro="" textlink="">
      <xdr:nvSpPr>
        <xdr:cNvPr id="57" name="テキスト ボックス 56"/>
        <xdr:cNvSpPr txBox="1"/>
      </xdr:nvSpPr>
      <xdr:spPr>
        <a:xfrm>
          <a:off x="4622800" y="2896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43180</xdr:rowOff>
    </xdr:from>
    <xdr:to>
      <xdr:col>22</xdr:col>
      <xdr:colOff>114300</xdr:colOff>
      <xdr:row>14</xdr:row>
      <xdr:rowOff>48260</xdr:rowOff>
    </xdr:to>
    <xdr:cxnSp macro="">
      <xdr:nvCxnSpPr>
        <xdr:cNvPr id="58" name="直線コネクタ 57"/>
        <xdr:cNvCxnSpPr/>
      </xdr:nvCxnSpPr>
      <xdr:spPr>
        <a:xfrm>
          <a:off x="3606800" y="24911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24765</xdr:rowOff>
    </xdr:from>
    <xdr:to>
      <xdr:col>22</xdr:col>
      <xdr:colOff>165100</xdr:colOff>
      <xdr:row>16</xdr:row>
      <xdr:rowOff>126365</xdr:rowOff>
    </xdr:to>
    <xdr:sp macro="" textlink="">
      <xdr:nvSpPr>
        <xdr:cNvPr id="59" name="フローチャート: 判断 58"/>
        <xdr:cNvSpPr/>
      </xdr:nvSpPr>
      <xdr:spPr>
        <a:xfrm>
          <a:off x="4254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111125</xdr:rowOff>
    </xdr:from>
    <xdr:ext cx="762000" cy="249555"/>
    <xdr:sp macro="" textlink="">
      <xdr:nvSpPr>
        <xdr:cNvPr id="60" name="テキスト ボックス 59"/>
        <xdr:cNvSpPr txBox="1"/>
      </xdr:nvSpPr>
      <xdr:spPr>
        <a:xfrm>
          <a:off x="3924300" y="2901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43180</xdr:rowOff>
    </xdr:from>
    <xdr:to>
      <xdr:col>18</xdr:col>
      <xdr:colOff>177800</xdr:colOff>
      <xdr:row>14</xdr:row>
      <xdr:rowOff>139065</xdr:rowOff>
    </xdr:to>
    <xdr:cxnSp macro="">
      <xdr:nvCxnSpPr>
        <xdr:cNvPr id="61" name="直線コネクタ 60"/>
        <xdr:cNvCxnSpPr/>
      </xdr:nvCxnSpPr>
      <xdr:spPr>
        <a:xfrm flipV="1">
          <a:off x="2908300" y="2491105"/>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3810</xdr:rowOff>
    </xdr:from>
    <xdr:to>
      <xdr:col>19</xdr:col>
      <xdr:colOff>38100</xdr:colOff>
      <xdr:row>16</xdr:row>
      <xdr:rowOff>105410</xdr:rowOff>
    </xdr:to>
    <xdr:sp macro="" textlink="">
      <xdr:nvSpPr>
        <xdr:cNvPr id="62" name="フローチャート: 判断 61"/>
        <xdr:cNvSpPr/>
      </xdr:nvSpPr>
      <xdr:spPr>
        <a:xfrm>
          <a:off x="35560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90170</xdr:rowOff>
    </xdr:from>
    <xdr:ext cx="762000" cy="259080"/>
    <xdr:sp macro="" textlink="">
      <xdr:nvSpPr>
        <xdr:cNvPr id="63" name="テキスト ボックス 62"/>
        <xdr:cNvSpPr txBox="1"/>
      </xdr:nvSpPr>
      <xdr:spPr>
        <a:xfrm>
          <a:off x="3225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118745</xdr:rowOff>
    </xdr:from>
    <xdr:to>
      <xdr:col>15</xdr:col>
      <xdr:colOff>101600</xdr:colOff>
      <xdr:row>16</xdr:row>
      <xdr:rowOff>48895</xdr:rowOff>
    </xdr:to>
    <xdr:sp macro="" textlink="">
      <xdr:nvSpPr>
        <xdr:cNvPr id="64" name="フローチャート: 判断 63"/>
        <xdr:cNvSpPr/>
      </xdr:nvSpPr>
      <xdr:spPr>
        <a:xfrm>
          <a:off x="28575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33655</xdr:rowOff>
    </xdr:from>
    <xdr:ext cx="762000" cy="258445"/>
    <xdr:sp macro="" textlink="">
      <xdr:nvSpPr>
        <xdr:cNvPr id="65" name="テキスト ボックス 64"/>
        <xdr:cNvSpPr txBox="1"/>
      </xdr:nvSpPr>
      <xdr:spPr>
        <a:xfrm>
          <a:off x="2527300" y="282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161925</xdr:rowOff>
    </xdr:from>
    <xdr:to>
      <xdr:col>29</xdr:col>
      <xdr:colOff>177800</xdr:colOff>
      <xdr:row>14</xdr:row>
      <xdr:rowOff>92075</xdr:rowOff>
    </xdr:to>
    <xdr:sp macro="" textlink="">
      <xdr:nvSpPr>
        <xdr:cNvPr id="71" name="楕円 70"/>
        <xdr:cNvSpPr/>
      </xdr:nvSpPr>
      <xdr:spPr>
        <a:xfrm>
          <a:off x="5600700" y="243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6985</xdr:rowOff>
    </xdr:from>
    <xdr:ext cx="752475" cy="250825"/>
    <xdr:sp macro="" textlink="">
      <xdr:nvSpPr>
        <xdr:cNvPr id="72" name="人口1人当たり決算額の推移該当値テキスト130"/>
        <xdr:cNvSpPr txBox="1"/>
      </xdr:nvSpPr>
      <xdr:spPr>
        <a:xfrm>
          <a:off x="5740400" y="228346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153035</xdr:rowOff>
    </xdr:from>
    <xdr:to>
      <xdr:col>26</xdr:col>
      <xdr:colOff>101600</xdr:colOff>
      <xdr:row>14</xdr:row>
      <xdr:rowOff>83185</xdr:rowOff>
    </xdr:to>
    <xdr:sp macro="" textlink="">
      <xdr:nvSpPr>
        <xdr:cNvPr id="73" name="楕円 72"/>
        <xdr:cNvSpPr/>
      </xdr:nvSpPr>
      <xdr:spPr>
        <a:xfrm>
          <a:off x="4953000" y="242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93345</xdr:rowOff>
    </xdr:from>
    <xdr:ext cx="736600" cy="259080"/>
    <xdr:sp macro="" textlink="">
      <xdr:nvSpPr>
        <xdr:cNvPr id="74" name="テキスト ボックス 73"/>
        <xdr:cNvSpPr txBox="1"/>
      </xdr:nvSpPr>
      <xdr:spPr>
        <a:xfrm>
          <a:off x="4622800" y="2198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168910</xdr:rowOff>
    </xdr:from>
    <xdr:to>
      <xdr:col>22</xdr:col>
      <xdr:colOff>165100</xdr:colOff>
      <xdr:row>14</xdr:row>
      <xdr:rowOff>99060</xdr:rowOff>
    </xdr:to>
    <xdr:sp macro="" textlink="">
      <xdr:nvSpPr>
        <xdr:cNvPr id="75" name="楕円 74"/>
        <xdr:cNvSpPr/>
      </xdr:nvSpPr>
      <xdr:spPr>
        <a:xfrm>
          <a:off x="4254500" y="244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109220</xdr:rowOff>
    </xdr:from>
    <xdr:ext cx="762000" cy="251460"/>
    <xdr:sp macro="" textlink="">
      <xdr:nvSpPr>
        <xdr:cNvPr id="76" name="テキスト ボックス 75"/>
        <xdr:cNvSpPr txBox="1"/>
      </xdr:nvSpPr>
      <xdr:spPr>
        <a:xfrm>
          <a:off x="3924300" y="22142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163830</xdr:rowOff>
    </xdr:from>
    <xdr:to>
      <xdr:col>19</xdr:col>
      <xdr:colOff>38100</xdr:colOff>
      <xdr:row>14</xdr:row>
      <xdr:rowOff>93980</xdr:rowOff>
    </xdr:to>
    <xdr:sp macro="" textlink="">
      <xdr:nvSpPr>
        <xdr:cNvPr id="77" name="楕円 76"/>
        <xdr:cNvSpPr/>
      </xdr:nvSpPr>
      <xdr:spPr>
        <a:xfrm>
          <a:off x="3556000" y="244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104140</xdr:rowOff>
    </xdr:from>
    <xdr:ext cx="762000" cy="259080"/>
    <xdr:sp macro="" textlink="">
      <xdr:nvSpPr>
        <xdr:cNvPr id="78" name="テキスト ボックス 77"/>
        <xdr:cNvSpPr txBox="1"/>
      </xdr:nvSpPr>
      <xdr:spPr>
        <a:xfrm>
          <a:off x="3225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88265</xdr:rowOff>
    </xdr:from>
    <xdr:to>
      <xdr:col>15</xdr:col>
      <xdr:colOff>101600</xdr:colOff>
      <xdr:row>15</xdr:row>
      <xdr:rowOff>18415</xdr:rowOff>
    </xdr:to>
    <xdr:sp macro="" textlink="">
      <xdr:nvSpPr>
        <xdr:cNvPr id="79" name="楕円 78"/>
        <xdr:cNvSpPr/>
      </xdr:nvSpPr>
      <xdr:spPr>
        <a:xfrm>
          <a:off x="2857500" y="25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29210</xdr:rowOff>
    </xdr:from>
    <xdr:ext cx="762000" cy="251460"/>
    <xdr:sp macro="" textlink="">
      <xdr:nvSpPr>
        <xdr:cNvPr id="80" name="テキスト ボックス 79"/>
        <xdr:cNvSpPr txBox="1"/>
      </xdr:nvSpPr>
      <xdr:spPr>
        <a:xfrm>
          <a:off x="2527300" y="2305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37</xdr:row>
      <xdr:rowOff>239395</xdr:rowOff>
    </xdr:to>
    <xdr:cxnSp macro="">
      <xdr:nvCxnSpPr>
        <xdr:cNvPr id="108" name="直線コネクタ 107"/>
        <xdr:cNvCxnSpPr/>
      </xdr:nvCxnSpPr>
      <xdr:spPr>
        <a:xfrm flipV="1">
          <a:off x="5651500" y="6107430"/>
          <a:ext cx="0" cy="1256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210820</xdr:rowOff>
    </xdr:from>
    <xdr:ext cx="752475" cy="259080"/>
    <xdr:sp macro="" textlink="">
      <xdr:nvSpPr>
        <xdr:cNvPr id="109" name="人口1人当たり決算額の推移最小値テキスト445"/>
        <xdr:cNvSpPr txBox="1"/>
      </xdr:nvSpPr>
      <xdr:spPr>
        <a:xfrm>
          <a:off x="5740400" y="73355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239395</xdr:rowOff>
    </xdr:from>
    <xdr:to>
      <xdr:col>30</xdr:col>
      <xdr:colOff>25400</xdr:colOff>
      <xdr:row>37</xdr:row>
      <xdr:rowOff>239395</xdr:rowOff>
    </xdr:to>
    <xdr:cxnSp macro="">
      <xdr:nvCxnSpPr>
        <xdr:cNvPr id="110" name="直線コネクタ 109"/>
        <xdr:cNvCxnSpPr/>
      </xdr:nvCxnSpPr>
      <xdr:spPr>
        <a:xfrm>
          <a:off x="5562600" y="736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97790</xdr:rowOff>
    </xdr:from>
    <xdr:ext cx="752475" cy="256540"/>
    <xdr:sp macro="" textlink="">
      <xdr:nvSpPr>
        <xdr:cNvPr id="111" name="人口1人当たり決算額の推移最大値テキスト445"/>
        <xdr:cNvSpPr txBox="1"/>
      </xdr:nvSpPr>
      <xdr:spPr>
        <a:xfrm>
          <a:off x="5740400" y="5850890"/>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28,027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2" name="直線コネクタ 111"/>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37465</xdr:rowOff>
    </xdr:from>
    <xdr:to>
      <xdr:col>29</xdr:col>
      <xdr:colOff>127000</xdr:colOff>
      <xdr:row>35</xdr:row>
      <xdr:rowOff>67310</xdr:rowOff>
    </xdr:to>
    <xdr:cxnSp macro="">
      <xdr:nvCxnSpPr>
        <xdr:cNvPr id="113" name="直線コネクタ 112"/>
        <xdr:cNvCxnSpPr/>
      </xdr:nvCxnSpPr>
      <xdr:spPr>
        <a:xfrm>
          <a:off x="5003800" y="664781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184150</xdr:rowOff>
    </xdr:from>
    <xdr:ext cx="752475" cy="259080"/>
    <xdr:sp macro="" textlink="">
      <xdr:nvSpPr>
        <xdr:cNvPr id="114" name="人口1人当たり決算額の推移平均値テキスト445"/>
        <xdr:cNvSpPr txBox="1"/>
      </xdr:nvSpPr>
      <xdr:spPr>
        <a:xfrm>
          <a:off x="5740400" y="679450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212725</xdr:rowOff>
    </xdr:from>
    <xdr:to>
      <xdr:col>29</xdr:col>
      <xdr:colOff>177800</xdr:colOff>
      <xdr:row>35</xdr:row>
      <xdr:rowOff>313055</xdr:rowOff>
    </xdr:to>
    <xdr:sp macro="" textlink="">
      <xdr:nvSpPr>
        <xdr:cNvPr id="115" name="フローチャート: 判断 114"/>
        <xdr:cNvSpPr/>
      </xdr:nvSpPr>
      <xdr:spPr>
        <a:xfrm>
          <a:off x="56007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37465</xdr:rowOff>
    </xdr:from>
    <xdr:to>
      <xdr:col>26</xdr:col>
      <xdr:colOff>50800</xdr:colOff>
      <xdr:row>35</xdr:row>
      <xdr:rowOff>78105</xdr:rowOff>
    </xdr:to>
    <xdr:cxnSp macro="">
      <xdr:nvCxnSpPr>
        <xdr:cNvPr id="116" name="直線コネクタ 115"/>
        <xdr:cNvCxnSpPr/>
      </xdr:nvCxnSpPr>
      <xdr:spPr>
        <a:xfrm flipV="1">
          <a:off x="4305300" y="664781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197485</xdr:rowOff>
    </xdr:from>
    <xdr:to>
      <xdr:col>26</xdr:col>
      <xdr:colOff>101600</xdr:colOff>
      <xdr:row>35</xdr:row>
      <xdr:rowOff>298450</xdr:rowOff>
    </xdr:to>
    <xdr:sp macro="" textlink="">
      <xdr:nvSpPr>
        <xdr:cNvPr id="117" name="フローチャート: 判断 116"/>
        <xdr:cNvSpPr/>
      </xdr:nvSpPr>
      <xdr:spPr>
        <a:xfrm>
          <a:off x="49530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283845</xdr:rowOff>
    </xdr:from>
    <xdr:ext cx="736600" cy="253365"/>
    <xdr:sp macro="" textlink="">
      <xdr:nvSpPr>
        <xdr:cNvPr id="118" name="テキスト ボックス 117"/>
        <xdr:cNvSpPr txBox="1"/>
      </xdr:nvSpPr>
      <xdr:spPr>
        <a:xfrm>
          <a:off x="4622800" y="6894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48260</xdr:rowOff>
    </xdr:from>
    <xdr:to>
      <xdr:col>22</xdr:col>
      <xdr:colOff>114300</xdr:colOff>
      <xdr:row>35</xdr:row>
      <xdr:rowOff>78105</xdr:rowOff>
    </xdr:to>
    <xdr:cxnSp macro="">
      <xdr:nvCxnSpPr>
        <xdr:cNvPr id="119" name="直線コネクタ 118"/>
        <xdr:cNvCxnSpPr/>
      </xdr:nvCxnSpPr>
      <xdr:spPr>
        <a:xfrm>
          <a:off x="3606800" y="665861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181610</xdr:rowOff>
    </xdr:from>
    <xdr:to>
      <xdr:col>22</xdr:col>
      <xdr:colOff>165100</xdr:colOff>
      <xdr:row>35</xdr:row>
      <xdr:rowOff>282575</xdr:rowOff>
    </xdr:to>
    <xdr:sp macro="" textlink="">
      <xdr:nvSpPr>
        <xdr:cNvPr id="120" name="フローチャート: 判断 119"/>
        <xdr:cNvSpPr/>
      </xdr:nvSpPr>
      <xdr:spPr>
        <a:xfrm>
          <a:off x="42545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267335</xdr:rowOff>
    </xdr:from>
    <xdr:ext cx="762000" cy="259080"/>
    <xdr:sp macro="" textlink="">
      <xdr:nvSpPr>
        <xdr:cNvPr id="121" name="テキスト ボックス 120"/>
        <xdr:cNvSpPr txBox="1"/>
      </xdr:nvSpPr>
      <xdr:spPr>
        <a:xfrm>
          <a:off x="3924300" y="687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48260</xdr:rowOff>
    </xdr:from>
    <xdr:to>
      <xdr:col>18</xdr:col>
      <xdr:colOff>177800</xdr:colOff>
      <xdr:row>35</xdr:row>
      <xdr:rowOff>72390</xdr:rowOff>
    </xdr:to>
    <xdr:cxnSp macro="">
      <xdr:nvCxnSpPr>
        <xdr:cNvPr id="122" name="直線コネクタ 121"/>
        <xdr:cNvCxnSpPr/>
      </xdr:nvCxnSpPr>
      <xdr:spPr>
        <a:xfrm flipV="1">
          <a:off x="2908300" y="665861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180340</xdr:rowOff>
    </xdr:from>
    <xdr:to>
      <xdr:col>19</xdr:col>
      <xdr:colOff>38100</xdr:colOff>
      <xdr:row>35</xdr:row>
      <xdr:rowOff>282575</xdr:rowOff>
    </xdr:to>
    <xdr:sp macro="" textlink="">
      <xdr:nvSpPr>
        <xdr:cNvPr id="123" name="フローチャート: 判断 122"/>
        <xdr:cNvSpPr/>
      </xdr:nvSpPr>
      <xdr:spPr>
        <a:xfrm>
          <a:off x="3556000" y="679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266065</xdr:rowOff>
    </xdr:from>
    <xdr:ext cx="762000" cy="259080"/>
    <xdr:sp macro="" textlink="">
      <xdr:nvSpPr>
        <xdr:cNvPr id="124" name="テキスト ボックス 123"/>
        <xdr:cNvSpPr txBox="1"/>
      </xdr:nvSpPr>
      <xdr:spPr>
        <a:xfrm>
          <a:off x="32258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170815</xdr:rowOff>
    </xdr:to>
    <xdr:sp macro="" textlink="">
      <xdr:nvSpPr>
        <xdr:cNvPr id="125" name="フローチャート: 判断 124"/>
        <xdr:cNvSpPr/>
      </xdr:nvSpPr>
      <xdr:spPr>
        <a:xfrm>
          <a:off x="28575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156210</xdr:rowOff>
    </xdr:from>
    <xdr:ext cx="762000" cy="250190"/>
    <xdr:sp macro="" textlink="">
      <xdr:nvSpPr>
        <xdr:cNvPr id="126" name="テキスト ボックス 125"/>
        <xdr:cNvSpPr txBox="1"/>
      </xdr:nvSpPr>
      <xdr:spPr>
        <a:xfrm>
          <a:off x="25273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7" name="テキスト ボックス 126"/>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15875</xdr:rowOff>
    </xdr:from>
    <xdr:to>
      <xdr:col>29</xdr:col>
      <xdr:colOff>177800</xdr:colOff>
      <xdr:row>35</xdr:row>
      <xdr:rowOff>116840</xdr:rowOff>
    </xdr:to>
    <xdr:sp macro="" textlink="">
      <xdr:nvSpPr>
        <xdr:cNvPr id="132" name="楕円 131"/>
        <xdr:cNvSpPr/>
      </xdr:nvSpPr>
      <xdr:spPr>
        <a:xfrm>
          <a:off x="56007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204470</xdr:rowOff>
    </xdr:from>
    <xdr:ext cx="752475" cy="252730"/>
    <xdr:sp macro="" textlink="">
      <xdr:nvSpPr>
        <xdr:cNvPr id="133" name="人口1人当たり決算額の推移該当値テキスト445"/>
        <xdr:cNvSpPr txBox="1"/>
      </xdr:nvSpPr>
      <xdr:spPr>
        <a:xfrm>
          <a:off x="5740400" y="6471920"/>
          <a:ext cx="752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329565</xdr:rowOff>
    </xdr:from>
    <xdr:to>
      <xdr:col>26</xdr:col>
      <xdr:colOff>101600</xdr:colOff>
      <xdr:row>35</xdr:row>
      <xdr:rowOff>88900</xdr:rowOff>
    </xdr:to>
    <xdr:sp macro="" textlink="">
      <xdr:nvSpPr>
        <xdr:cNvPr id="134" name="楕円 133"/>
        <xdr:cNvSpPr/>
      </xdr:nvSpPr>
      <xdr:spPr>
        <a:xfrm>
          <a:off x="4953000" y="6597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98425</xdr:rowOff>
    </xdr:from>
    <xdr:ext cx="736600" cy="256540"/>
    <xdr:sp macro="" textlink="">
      <xdr:nvSpPr>
        <xdr:cNvPr id="135" name="テキスト ボックス 134"/>
        <xdr:cNvSpPr txBox="1"/>
      </xdr:nvSpPr>
      <xdr:spPr>
        <a:xfrm>
          <a:off x="4622800" y="63658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26670</xdr:rowOff>
    </xdr:from>
    <xdr:to>
      <xdr:col>22</xdr:col>
      <xdr:colOff>165100</xdr:colOff>
      <xdr:row>35</xdr:row>
      <xdr:rowOff>128905</xdr:rowOff>
    </xdr:to>
    <xdr:sp macro="" textlink="">
      <xdr:nvSpPr>
        <xdr:cNvPr id="136" name="楕円 135"/>
        <xdr:cNvSpPr/>
      </xdr:nvSpPr>
      <xdr:spPr>
        <a:xfrm>
          <a:off x="42545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138430</xdr:rowOff>
    </xdr:from>
    <xdr:ext cx="762000" cy="259715"/>
    <xdr:sp macro="" textlink="">
      <xdr:nvSpPr>
        <xdr:cNvPr id="137" name="テキスト ボックス 136"/>
        <xdr:cNvSpPr txBox="1"/>
      </xdr:nvSpPr>
      <xdr:spPr>
        <a:xfrm>
          <a:off x="3924300" y="6405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340360</xdr:rowOff>
    </xdr:from>
    <xdr:to>
      <xdr:col>19</xdr:col>
      <xdr:colOff>38100</xdr:colOff>
      <xdr:row>35</xdr:row>
      <xdr:rowOff>99695</xdr:rowOff>
    </xdr:to>
    <xdr:sp macro="" textlink="">
      <xdr:nvSpPr>
        <xdr:cNvPr id="138" name="楕円 137"/>
        <xdr:cNvSpPr/>
      </xdr:nvSpPr>
      <xdr:spPr>
        <a:xfrm>
          <a:off x="3556000" y="6607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109220</xdr:rowOff>
    </xdr:from>
    <xdr:ext cx="762000" cy="256540"/>
    <xdr:sp macro="" textlink="">
      <xdr:nvSpPr>
        <xdr:cNvPr id="139" name="テキスト ボックス 138"/>
        <xdr:cNvSpPr txBox="1"/>
      </xdr:nvSpPr>
      <xdr:spPr>
        <a:xfrm>
          <a:off x="3225800" y="6376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22860</xdr:rowOff>
    </xdr:from>
    <xdr:to>
      <xdr:col>15</xdr:col>
      <xdr:colOff>101600</xdr:colOff>
      <xdr:row>35</xdr:row>
      <xdr:rowOff>123825</xdr:rowOff>
    </xdr:to>
    <xdr:sp macro="" textlink="">
      <xdr:nvSpPr>
        <xdr:cNvPr id="140" name="楕円 139"/>
        <xdr:cNvSpPr/>
      </xdr:nvSpPr>
      <xdr:spPr>
        <a:xfrm>
          <a:off x="2857500" y="66332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134620</xdr:rowOff>
    </xdr:from>
    <xdr:ext cx="762000" cy="254000"/>
    <xdr:sp macro="" textlink="">
      <xdr:nvSpPr>
        <xdr:cNvPr id="141" name="テキスト ボックス 140"/>
        <xdr:cNvSpPr txBox="1"/>
      </xdr:nvSpPr>
      <xdr:spPr>
        <a:xfrm>
          <a:off x="2527300" y="6402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9555"/>
    <xdr:sp macro="" textlink="">
      <xdr:nvSpPr>
        <xdr:cNvPr id="56" name="テキスト ボックス 55"/>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20320</xdr:rowOff>
    </xdr:from>
    <xdr:to>
      <xdr:col>24</xdr:col>
      <xdr:colOff>62865</xdr:colOff>
      <xdr:row>39</xdr:row>
      <xdr:rowOff>1270</xdr:rowOff>
    </xdr:to>
    <xdr:cxnSp macro="">
      <xdr:nvCxnSpPr>
        <xdr:cNvPr id="58" name="直線コネクタ 57"/>
        <xdr:cNvCxnSpPr/>
      </xdr:nvCxnSpPr>
      <xdr:spPr>
        <a:xfrm flipV="1">
          <a:off x="4633595" y="51638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32,988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61" name="人件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79,646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20320</xdr:rowOff>
    </xdr:from>
    <xdr:to>
      <xdr:col>24</xdr:col>
      <xdr:colOff>152400</xdr:colOff>
      <xdr:row>30</xdr:row>
      <xdr:rowOff>20320</xdr:rowOff>
    </xdr:to>
    <xdr:cxnSp macro="">
      <xdr:nvCxnSpPr>
        <xdr:cNvPr id="62" name="直線コネクタ 61"/>
        <xdr:cNvCxnSpPr/>
      </xdr:nvCxnSpPr>
      <xdr:spPr>
        <a:xfrm>
          <a:off x="4546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141605</xdr:rowOff>
    </xdr:from>
    <xdr:to>
      <xdr:col>24</xdr:col>
      <xdr:colOff>63500</xdr:colOff>
      <xdr:row>32</xdr:row>
      <xdr:rowOff>143510</xdr:rowOff>
    </xdr:to>
    <xdr:cxnSp macro="">
      <xdr:nvCxnSpPr>
        <xdr:cNvPr id="63" name="直線コネクタ 62"/>
        <xdr:cNvCxnSpPr/>
      </xdr:nvCxnSpPr>
      <xdr:spPr>
        <a:xfrm flipV="1">
          <a:off x="3797300" y="5628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xdr:rowOff>
    </xdr:from>
    <xdr:ext cx="534670" cy="258445"/>
    <xdr:sp macro="" textlink="">
      <xdr:nvSpPr>
        <xdr:cNvPr id="64" name="人件費平均値テキスト"/>
        <xdr:cNvSpPr txBox="1"/>
      </xdr:nvSpPr>
      <xdr:spPr>
        <a:xfrm>
          <a:off x="4686300" y="5840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32385</xdr:rowOff>
    </xdr:from>
    <xdr:to>
      <xdr:col>24</xdr:col>
      <xdr:colOff>114300</xdr:colOff>
      <xdr:row>34</xdr:row>
      <xdr:rowOff>133985</xdr:rowOff>
    </xdr:to>
    <xdr:sp macro="" textlink="">
      <xdr:nvSpPr>
        <xdr:cNvPr id="65" name="フローチャート: 判断 64"/>
        <xdr:cNvSpPr/>
      </xdr:nvSpPr>
      <xdr:spPr>
        <a:xfrm>
          <a:off x="4584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140970</xdr:rowOff>
    </xdr:from>
    <xdr:to>
      <xdr:col>19</xdr:col>
      <xdr:colOff>177800</xdr:colOff>
      <xdr:row>32</xdr:row>
      <xdr:rowOff>143510</xdr:rowOff>
    </xdr:to>
    <xdr:cxnSp macro="">
      <xdr:nvCxnSpPr>
        <xdr:cNvPr id="66" name="直線コネクタ 65"/>
        <xdr:cNvCxnSpPr/>
      </xdr:nvCxnSpPr>
      <xdr:spPr>
        <a:xfrm>
          <a:off x="2908300" y="5627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45085</xdr:rowOff>
    </xdr:from>
    <xdr:to>
      <xdr:col>20</xdr:col>
      <xdr:colOff>38100</xdr:colOff>
      <xdr:row>34</xdr:row>
      <xdr:rowOff>146685</xdr:rowOff>
    </xdr:to>
    <xdr:sp macro="" textlink="">
      <xdr:nvSpPr>
        <xdr:cNvPr id="67" name="フローチャート: 判断 66"/>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137795</xdr:rowOff>
    </xdr:from>
    <xdr:ext cx="525145" cy="259080"/>
    <xdr:sp macro="" textlink="">
      <xdr:nvSpPr>
        <xdr:cNvPr id="68" name="テキスト ボックス 67"/>
        <xdr:cNvSpPr txBox="1"/>
      </xdr:nvSpPr>
      <xdr:spPr>
        <a:xfrm>
          <a:off x="3529965" y="5967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123825</xdr:rowOff>
    </xdr:from>
    <xdr:to>
      <xdr:col>15</xdr:col>
      <xdr:colOff>50800</xdr:colOff>
      <xdr:row>32</xdr:row>
      <xdr:rowOff>140970</xdr:rowOff>
    </xdr:to>
    <xdr:cxnSp macro="">
      <xdr:nvCxnSpPr>
        <xdr:cNvPr id="69" name="直線コネクタ 68"/>
        <xdr:cNvCxnSpPr/>
      </xdr:nvCxnSpPr>
      <xdr:spPr>
        <a:xfrm>
          <a:off x="2019300" y="56102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39370</xdr:rowOff>
    </xdr:from>
    <xdr:to>
      <xdr:col>15</xdr:col>
      <xdr:colOff>101600</xdr:colOff>
      <xdr:row>34</xdr:row>
      <xdr:rowOff>140970</xdr:rowOff>
    </xdr:to>
    <xdr:sp macro="" textlink="">
      <xdr:nvSpPr>
        <xdr:cNvPr id="70" name="フローチャート: 判断 69"/>
        <xdr:cNvSpPr/>
      </xdr:nvSpPr>
      <xdr:spPr>
        <a:xfrm>
          <a:off x="2857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132080</xdr:rowOff>
    </xdr:from>
    <xdr:ext cx="525145" cy="251460"/>
    <xdr:sp macro="" textlink="">
      <xdr:nvSpPr>
        <xdr:cNvPr id="71" name="テキスト ボックス 70"/>
        <xdr:cNvSpPr txBox="1"/>
      </xdr:nvSpPr>
      <xdr:spPr>
        <a:xfrm>
          <a:off x="2640965" y="59613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123825</xdr:rowOff>
    </xdr:from>
    <xdr:to>
      <xdr:col>10</xdr:col>
      <xdr:colOff>114300</xdr:colOff>
      <xdr:row>33</xdr:row>
      <xdr:rowOff>41275</xdr:rowOff>
    </xdr:to>
    <xdr:cxnSp macro="">
      <xdr:nvCxnSpPr>
        <xdr:cNvPr id="72" name="直線コネクタ 71"/>
        <xdr:cNvCxnSpPr/>
      </xdr:nvCxnSpPr>
      <xdr:spPr>
        <a:xfrm flipV="1">
          <a:off x="1130300" y="5610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170180</xdr:rowOff>
    </xdr:from>
    <xdr:to>
      <xdr:col>10</xdr:col>
      <xdr:colOff>165100</xdr:colOff>
      <xdr:row>34</xdr:row>
      <xdr:rowOff>100330</xdr:rowOff>
    </xdr:to>
    <xdr:sp macro="" textlink="">
      <xdr:nvSpPr>
        <xdr:cNvPr id="73" name="フローチャート: 判断 72"/>
        <xdr:cNvSpPr/>
      </xdr:nvSpPr>
      <xdr:spPr>
        <a:xfrm>
          <a:off x="1968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91440</xdr:rowOff>
    </xdr:from>
    <xdr:ext cx="525145" cy="259080"/>
    <xdr:sp macro="" textlink="">
      <xdr:nvSpPr>
        <xdr:cNvPr id="74" name="テキスト ボックス 73"/>
        <xdr:cNvSpPr txBox="1"/>
      </xdr:nvSpPr>
      <xdr:spPr>
        <a:xfrm>
          <a:off x="1751965" y="5920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75" name="フローチャート: 判断 74"/>
        <xdr:cNvSpPr/>
      </xdr:nvSpPr>
      <xdr:spPr>
        <a:xfrm>
          <a:off x="1079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52070</xdr:rowOff>
    </xdr:from>
    <xdr:ext cx="525145" cy="251460"/>
    <xdr:sp macro="" textlink="">
      <xdr:nvSpPr>
        <xdr:cNvPr id="76" name="テキスト ボックス 75"/>
        <xdr:cNvSpPr txBox="1"/>
      </xdr:nvSpPr>
      <xdr:spPr>
        <a:xfrm>
          <a:off x="862965" y="5881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90805</xdr:rowOff>
    </xdr:from>
    <xdr:to>
      <xdr:col>24</xdr:col>
      <xdr:colOff>114300</xdr:colOff>
      <xdr:row>33</xdr:row>
      <xdr:rowOff>20955</xdr:rowOff>
    </xdr:to>
    <xdr:sp macro="" textlink="">
      <xdr:nvSpPr>
        <xdr:cNvPr id="82" name="楕円 81"/>
        <xdr:cNvSpPr/>
      </xdr:nvSpPr>
      <xdr:spPr>
        <a:xfrm>
          <a:off x="4584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113665</xdr:rowOff>
    </xdr:from>
    <xdr:ext cx="534670" cy="258445"/>
    <xdr:sp macro="" textlink="">
      <xdr:nvSpPr>
        <xdr:cNvPr id="83" name="人件費該当値テキスト"/>
        <xdr:cNvSpPr txBox="1"/>
      </xdr:nvSpPr>
      <xdr:spPr>
        <a:xfrm>
          <a:off x="4686300" y="542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92710</xdr:rowOff>
    </xdr:from>
    <xdr:to>
      <xdr:col>20</xdr:col>
      <xdr:colOff>38100</xdr:colOff>
      <xdr:row>33</xdr:row>
      <xdr:rowOff>22860</xdr:rowOff>
    </xdr:to>
    <xdr:sp macro="" textlink="">
      <xdr:nvSpPr>
        <xdr:cNvPr id="84" name="楕円 83"/>
        <xdr:cNvSpPr/>
      </xdr:nvSpPr>
      <xdr:spPr>
        <a:xfrm>
          <a:off x="3746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39370</xdr:rowOff>
    </xdr:from>
    <xdr:ext cx="525145" cy="259080"/>
    <xdr:sp macro="" textlink="">
      <xdr:nvSpPr>
        <xdr:cNvPr id="85" name="テキスト ボックス 84"/>
        <xdr:cNvSpPr txBox="1"/>
      </xdr:nvSpPr>
      <xdr:spPr>
        <a:xfrm>
          <a:off x="3529965" y="5354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90170</xdr:rowOff>
    </xdr:from>
    <xdr:to>
      <xdr:col>15</xdr:col>
      <xdr:colOff>101600</xdr:colOff>
      <xdr:row>33</xdr:row>
      <xdr:rowOff>20320</xdr:rowOff>
    </xdr:to>
    <xdr:sp macro="" textlink="">
      <xdr:nvSpPr>
        <xdr:cNvPr id="86" name="楕円 85"/>
        <xdr:cNvSpPr/>
      </xdr:nvSpPr>
      <xdr:spPr>
        <a:xfrm>
          <a:off x="2857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36830</xdr:rowOff>
    </xdr:from>
    <xdr:ext cx="525145" cy="259080"/>
    <xdr:sp macro="" textlink="">
      <xdr:nvSpPr>
        <xdr:cNvPr id="87" name="テキスト ボックス 86"/>
        <xdr:cNvSpPr txBox="1"/>
      </xdr:nvSpPr>
      <xdr:spPr>
        <a:xfrm>
          <a:off x="2640965" y="5351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73025</xdr:rowOff>
    </xdr:from>
    <xdr:to>
      <xdr:col>10</xdr:col>
      <xdr:colOff>165100</xdr:colOff>
      <xdr:row>33</xdr:row>
      <xdr:rowOff>3175</xdr:rowOff>
    </xdr:to>
    <xdr:sp macro="" textlink="">
      <xdr:nvSpPr>
        <xdr:cNvPr id="88" name="楕円 87"/>
        <xdr:cNvSpPr/>
      </xdr:nvSpPr>
      <xdr:spPr>
        <a:xfrm>
          <a:off x="1968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19685</xdr:rowOff>
    </xdr:from>
    <xdr:ext cx="525145" cy="249555"/>
    <xdr:sp macro="" textlink="">
      <xdr:nvSpPr>
        <xdr:cNvPr id="89" name="テキスト ボックス 88"/>
        <xdr:cNvSpPr txBox="1"/>
      </xdr:nvSpPr>
      <xdr:spPr>
        <a:xfrm>
          <a:off x="1751965" y="53346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161925</xdr:rowOff>
    </xdr:from>
    <xdr:to>
      <xdr:col>6</xdr:col>
      <xdr:colOff>38100</xdr:colOff>
      <xdr:row>33</xdr:row>
      <xdr:rowOff>92075</xdr:rowOff>
    </xdr:to>
    <xdr:sp macro="" textlink="">
      <xdr:nvSpPr>
        <xdr:cNvPr id="90" name="楕円 89"/>
        <xdr:cNvSpPr/>
      </xdr:nvSpPr>
      <xdr:spPr>
        <a:xfrm>
          <a:off x="1079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109220</xdr:rowOff>
    </xdr:from>
    <xdr:ext cx="525145" cy="251460"/>
    <xdr:sp macro="" textlink="">
      <xdr:nvSpPr>
        <xdr:cNvPr id="91" name="テキスト ボックス 90"/>
        <xdr:cNvSpPr txBox="1"/>
      </xdr:nvSpPr>
      <xdr:spPr>
        <a:xfrm>
          <a:off x="862965" y="5424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9555"/>
    <xdr:sp macro="" textlink="">
      <xdr:nvSpPr>
        <xdr:cNvPr id="108" name="テキスト ボックス 107"/>
        <xdr:cNvSpPr txBox="1"/>
      </xdr:nvSpPr>
      <xdr:spPr>
        <a:xfrm>
          <a:off x="230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10" name="テキスト ボックス 109"/>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12" name="テキスト ボックス 111"/>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4" name="テキスト ボックス 113"/>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151130</xdr:rowOff>
    </xdr:from>
    <xdr:to>
      <xdr:col>24</xdr:col>
      <xdr:colOff>62865</xdr:colOff>
      <xdr:row>58</xdr:row>
      <xdr:rowOff>125095</xdr:rowOff>
    </xdr:to>
    <xdr:cxnSp macro="">
      <xdr:nvCxnSpPr>
        <xdr:cNvPr id="116" name="直線コネクタ 115"/>
        <xdr:cNvCxnSpPr/>
      </xdr:nvCxnSpPr>
      <xdr:spPr>
        <a:xfrm flipV="1">
          <a:off x="4633595" y="87236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128905</xdr:rowOff>
    </xdr:from>
    <xdr:ext cx="534670" cy="259080"/>
    <xdr:sp macro="" textlink="">
      <xdr:nvSpPr>
        <xdr:cNvPr id="117" name="物件費最小値テキスト"/>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125095</xdr:rowOff>
    </xdr:from>
    <xdr:to>
      <xdr:col>24</xdr:col>
      <xdr:colOff>152400</xdr:colOff>
      <xdr:row>58</xdr:row>
      <xdr:rowOff>125095</xdr:rowOff>
    </xdr:to>
    <xdr:cxnSp macro="">
      <xdr:nvCxnSpPr>
        <xdr:cNvPr id="118" name="直線コネクタ 117"/>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1460"/>
    <xdr:sp macro="" textlink="">
      <xdr:nvSpPr>
        <xdr:cNvPr id="119" name="物件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143,103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151130</xdr:rowOff>
    </xdr:from>
    <xdr:to>
      <xdr:col>24</xdr:col>
      <xdr:colOff>152400</xdr:colOff>
      <xdr:row>50</xdr:row>
      <xdr:rowOff>151130</xdr:rowOff>
    </xdr:to>
    <xdr:cxnSp macro="">
      <xdr:nvCxnSpPr>
        <xdr:cNvPr id="120" name="直線コネクタ 119"/>
        <xdr:cNvCxnSpPr/>
      </xdr:nvCxnSpPr>
      <xdr:spPr>
        <a:xfrm>
          <a:off x="4546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12065</xdr:rowOff>
    </xdr:from>
    <xdr:to>
      <xdr:col>24</xdr:col>
      <xdr:colOff>63500</xdr:colOff>
      <xdr:row>58</xdr:row>
      <xdr:rowOff>31750</xdr:rowOff>
    </xdr:to>
    <xdr:cxnSp macro="">
      <xdr:nvCxnSpPr>
        <xdr:cNvPr id="121" name="直線コネクタ 120"/>
        <xdr:cNvCxnSpPr/>
      </xdr:nvCxnSpPr>
      <xdr:spPr>
        <a:xfrm>
          <a:off x="3797300" y="99561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56515</xdr:rowOff>
    </xdr:from>
    <xdr:ext cx="534670" cy="258445"/>
    <xdr:sp macro="" textlink="">
      <xdr:nvSpPr>
        <xdr:cNvPr id="122" name="物件費平均値テキスト"/>
        <xdr:cNvSpPr txBox="1"/>
      </xdr:nvSpPr>
      <xdr:spPr>
        <a:xfrm>
          <a:off x="4686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23" name="フローチャート: 判断 122"/>
        <xdr:cNvSpPr/>
      </xdr:nvSpPr>
      <xdr:spPr>
        <a:xfrm>
          <a:off x="4584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12065</xdr:rowOff>
    </xdr:from>
    <xdr:to>
      <xdr:col>19</xdr:col>
      <xdr:colOff>177800</xdr:colOff>
      <xdr:row>58</xdr:row>
      <xdr:rowOff>41910</xdr:rowOff>
    </xdr:to>
    <xdr:cxnSp macro="">
      <xdr:nvCxnSpPr>
        <xdr:cNvPr id="124" name="直線コネクタ 123"/>
        <xdr:cNvCxnSpPr/>
      </xdr:nvCxnSpPr>
      <xdr:spPr>
        <a:xfrm flipV="1">
          <a:off x="2908300" y="99561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56515</xdr:rowOff>
    </xdr:from>
    <xdr:to>
      <xdr:col>20</xdr:col>
      <xdr:colOff>38100</xdr:colOff>
      <xdr:row>57</xdr:row>
      <xdr:rowOff>158115</xdr:rowOff>
    </xdr:to>
    <xdr:sp macro="" textlink="">
      <xdr:nvSpPr>
        <xdr:cNvPr id="125" name="フローチャート: 判断 124"/>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3175</xdr:rowOff>
    </xdr:from>
    <xdr:ext cx="525145" cy="259080"/>
    <xdr:sp macro="" textlink="">
      <xdr:nvSpPr>
        <xdr:cNvPr id="126" name="テキスト ボックス 125"/>
        <xdr:cNvSpPr txBox="1"/>
      </xdr:nvSpPr>
      <xdr:spPr>
        <a:xfrm>
          <a:off x="3529965" y="9604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41910</xdr:rowOff>
    </xdr:from>
    <xdr:to>
      <xdr:col>15</xdr:col>
      <xdr:colOff>50800</xdr:colOff>
      <xdr:row>58</xdr:row>
      <xdr:rowOff>50800</xdr:rowOff>
    </xdr:to>
    <xdr:cxnSp macro="">
      <xdr:nvCxnSpPr>
        <xdr:cNvPr id="127" name="直線コネクタ 126"/>
        <xdr:cNvCxnSpPr/>
      </xdr:nvCxnSpPr>
      <xdr:spPr>
        <a:xfrm flipV="1">
          <a:off x="2019300" y="99860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66675</xdr:rowOff>
    </xdr:from>
    <xdr:to>
      <xdr:col>15</xdr:col>
      <xdr:colOff>101600</xdr:colOff>
      <xdr:row>57</xdr:row>
      <xdr:rowOff>168275</xdr:rowOff>
    </xdr:to>
    <xdr:sp macro="" textlink="">
      <xdr:nvSpPr>
        <xdr:cNvPr id="128" name="フローチャート: 判断 127"/>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13335</xdr:rowOff>
    </xdr:from>
    <xdr:ext cx="525145" cy="259080"/>
    <xdr:sp macro="" textlink="">
      <xdr:nvSpPr>
        <xdr:cNvPr id="129" name="テキスト ボックス 128"/>
        <xdr:cNvSpPr txBox="1"/>
      </xdr:nvSpPr>
      <xdr:spPr>
        <a:xfrm>
          <a:off x="2640965" y="9614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50800</xdr:rowOff>
    </xdr:from>
    <xdr:to>
      <xdr:col>10</xdr:col>
      <xdr:colOff>114300</xdr:colOff>
      <xdr:row>58</xdr:row>
      <xdr:rowOff>83820</xdr:rowOff>
    </xdr:to>
    <xdr:cxnSp macro="">
      <xdr:nvCxnSpPr>
        <xdr:cNvPr id="130" name="直線コネクタ 129"/>
        <xdr:cNvCxnSpPr/>
      </xdr:nvCxnSpPr>
      <xdr:spPr>
        <a:xfrm flipV="1">
          <a:off x="1130300" y="99949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85090</xdr:rowOff>
    </xdr:from>
    <xdr:to>
      <xdr:col>10</xdr:col>
      <xdr:colOff>165100</xdr:colOff>
      <xdr:row>58</xdr:row>
      <xdr:rowOff>15240</xdr:rowOff>
    </xdr:to>
    <xdr:sp macro="" textlink="">
      <xdr:nvSpPr>
        <xdr:cNvPr id="131" name="フローチャート: 判断 130"/>
        <xdr:cNvSpPr/>
      </xdr:nvSpPr>
      <xdr:spPr>
        <a:xfrm>
          <a:off x="196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31750</xdr:rowOff>
    </xdr:from>
    <xdr:ext cx="525145" cy="249555"/>
    <xdr:sp macro="" textlink="">
      <xdr:nvSpPr>
        <xdr:cNvPr id="132" name="テキスト ボックス 131"/>
        <xdr:cNvSpPr txBox="1"/>
      </xdr:nvSpPr>
      <xdr:spPr>
        <a:xfrm>
          <a:off x="1751965" y="96329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33" name="フローチャート: 判断 132"/>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26035</xdr:rowOff>
    </xdr:from>
    <xdr:ext cx="525145" cy="259080"/>
    <xdr:sp macro="" textlink="">
      <xdr:nvSpPr>
        <xdr:cNvPr id="134" name="テキスト ボックス 133"/>
        <xdr:cNvSpPr txBox="1"/>
      </xdr:nvSpPr>
      <xdr:spPr>
        <a:xfrm>
          <a:off x="862965" y="9627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40" name="楕円 139"/>
        <xdr:cNvSpPr/>
      </xdr:nvSpPr>
      <xdr:spPr>
        <a:xfrm>
          <a:off x="4584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534670" cy="259080"/>
    <xdr:sp macro="" textlink="">
      <xdr:nvSpPr>
        <xdr:cNvPr id="141" name="物件費該当値テキスト"/>
        <xdr:cNvSpPr txBox="1"/>
      </xdr:nvSpPr>
      <xdr:spPr>
        <a:xfrm>
          <a:off x="4686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132715</xdr:rowOff>
    </xdr:from>
    <xdr:to>
      <xdr:col>20</xdr:col>
      <xdr:colOff>38100</xdr:colOff>
      <xdr:row>58</xdr:row>
      <xdr:rowOff>63500</xdr:rowOff>
    </xdr:to>
    <xdr:sp macro="" textlink="">
      <xdr:nvSpPr>
        <xdr:cNvPr id="142" name="楕円 141"/>
        <xdr:cNvSpPr/>
      </xdr:nvSpPr>
      <xdr:spPr>
        <a:xfrm>
          <a:off x="3746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53975</xdr:rowOff>
    </xdr:from>
    <xdr:ext cx="525145" cy="249555"/>
    <xdr:sp macro="" textlink="">
      <xdr:nvSpPr>
        <xdr:cNvPr id="143" name="テキスト ボックス 142"/>
        <xdr:cNvSpPr txBox="1"/>
      </xdr:nvSpPr>
      <xdr:spPr>
        <a:xfrm>
          <a:off x="3529965" y="99980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162560</xdr:rowOff>
    </xdr:from>
    <xdr:to>
      <xdr:col>15</xdr:col>
      <xdr:colOff>101600</xdr:colOff>
      <xdr:row>58</xdr:row>
      <xdr:rowOff>92710</xdr:rowOff>
    </xdr:to>
    <xdr:sp macro="" textlink="">
      <xdr:nvSpPr>
        <xdr:cNvPr id="144" name="楕円 143"/>
        <xdr:cNvSpPr/>
      </xdr:nvSpPr>
      <xdr:spPr>
        <a:xfrm>
          <a:off x="2857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83820</xdr:rowOff>
    </xdr:from>
    <xdr:ext cx="525145" cy="259080"/>
    <xdr:sp macro="" textlink="">
      <xdr:nvSpPr>
        <xdr:cNvPr id="145" name="テキスト ボックス 144"/>
        <xdr:cNvSpPr txBox="1"/>
      </xdr:nvSpPr>
      <xdr:spPr>
        <a:xfrm>
          <a:off x="2640965" y="10027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0</xdr:rowOff>
    </xdr:from>
    <xdr:to>
      <xdr:col>10</xdr:col>
      <xdr:colOff>165100</xdr:colOff>
      <xdr:row>58</xdr:row>
      <xdr:rowOff>101600</xdr:rowOff>
    </xdr:to>
    <xdr:sp macro="" textlink="">
      <xdr:nvSpPr>
        <xdr:cNvPr id="146" name="楕円 145"/>
        <xdr:cNvSpPr/>
      </xdr:nvSpPr>
      <xdr:spPr>
        <a:xfrm>
          <a:off x="1968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92710</xdr:rowOff>
    </xdr:from>
    <xdr:ext cx="525145" cy="259080"/>
    <xdr:sp macro="" textlink="">
      <xdr:nvSpPr>
        <xdr:cNvPr id="147" name="テキスト ボックス 146"/>
        <xdr:cNvSpPr txBox="1"/>
      </xdr:nvSpPr>
      <xdr:spPr>
        <a:xfrm>
          <a:off x="1751965" y="10036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33020</xdr:rowOff>
    </xdr:from>
    <xdr:to>
      <xdr:col>6</xdr:col>
      <xdr:colOff>38100</xdr:colOff>
      <xdr:row>58</xdr:row>
      <xdr:rowOff>134620</xdr:rowOff>
    </xdr:to>
    <xdr:sp macro="" textlink="">
      <xdr:nvSpPr>
        <xdr:cNvPr id="148" name="楕円 147"/>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125730</xdr:rowOff>
    </xdr:from>
    <xdr:ext cx="525145" cy="259080"/>
    <xdr:sp macro="" textlink="">
      <xdr:nvSpPr>
        <xdr:cNvPr id="149" name="テキスト ボックス 148"/>
        <xdr:cNvSpPr txBox="1"/>
      </xdr:nvSpPr>
      <xdr:spPr>
        <a:xfrm>
          <a:off x="862965" y="10069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8" name="テキスト ボックス 157"/>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9395" cy="249555"/>
    <xdr:sp macro="" textlink="">
      <xdr:nvSpPr>
        <xdr:cNvPr id="161" name="テキスト ボックス 160"/>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7835" cy="249555"/>
    <xdr:sp macro="" textlink="">
      <xdr:nvSpPr>
        <xdr:cNvPr id="163" name="テキスト ボックス 162"/>
        <xdr:cNvSpPr txBox="1"/>
      </xdr:nvSpPr>
      <xdr:spPr>
        <a:xfrm>
          <a:off x="294640" y="12913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9555"/>
    <xdr:sp macro="" textlink="">
      <xdr:nvSpPr>
        <xdr:cNvPr id="165" name="テキスト ボックス 164"/>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9555"/>
    <xdr:sp macro="" textlink="">
      <xdr:nvSpPr>
        <xdr:cNvPr id="167" name="テキスト ボックス 166"/>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69" name="テキスト ボックス 168"/>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78</xdr:row>
      <xdr:rowOff>91440</xdr:rowOff>
    </xdr:to>
    <xdr:cxnSp macro="">
      <xdr:nvCxnSpPr>
        <xdr:cNvPr id="171" name="直線コネクタ 170"/>
        <xdr:cNvCxnSpPr/>
      </xdr:nvCxnSpPr>
      <xdr:spPr>
        <a:xfrm flipV="1">
          <a:off x="4633595" y="12021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95250</xdr:rowOff>
    </xdr:from>
    <xdr:ext cx="378460" cy="259080"/>
    <xdr:sp macro="" textlink="">
      <xdr:nvSpPr>
        <xdr:cNvPr id="172" name="維持補修費最小値テキスト"/>
        <xdr:cNvSpPr txBox="1"/>
      </xdr:nvSpPr>
      <xdr:spPr>
        <a:xfrm>
          <a:off x="4686300" y="13468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173" name="直線コネクタ 172"/>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4"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5" name="直線コネクタ 174"/>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52705</xdr:rowOff>
    </xdr:from>
    <xdr:to>
      <xdr:col>24</xdr:col>
      <xdr:colOff>63500</xdr:colOff>
      <xdr:row>78</xdr:row>
      <xdr:rowOff>69850</xdr:rowOff>
    </xdr:to>
    <xdr:cxnSp macro="">
      <xdr:nvCxnSpPr>
        <xdr:cNvPr id="176" name="直線コネクタ 175"/>
        <xdr:cNvCxnSpPr/>
      </xdr:nvCxnSpPr>
      <xdr:spPr>
        <a:xfrm flipV="1">
          <a:off x="3797300" y="134258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139065</xdr:rowOff>
    </xdr:from>
    <xdr:ext cx="469900" cy="259080"/>
    <xdr:sp macro="" textlink="">
      <xdr:nvSpPr>
        <xdr:cNvPr id="177" name="維持補修費平均値テキスト"/>
        <xdr:cNvSpPr txBox="1"/>
      </xdr:nvSpPr>
      <xdr:spPr>
        <a:xfrm>
          <a:off x="4686300" y="1299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115570</xdr:rowOff>
    </xdr:from>
    <xdr:to>
      <xdr:col>24</xdr:col>
      <xdr:colOff>114300</xdr:colOff>
      <xdr:row>77</xdr:row>
      <xdr:rowOff>45720</xdr:rowOff>
    </xdr:to>
    <xdr:sp macro="" textlink="">
      <xdr:nvSpPr>
        <xdr:cNvPr id="178" name="フローチャート: 判断 177"/>
        <xdr:cNvSpPr/>
      </xdr:nvSpPr>
      <xdr:spPr>
        <a:xfrm>
          <a:off x="45847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45720</xdr:rowOff>
    </xdr:from>
    <xdr:to>
      <xdr:col>19</xdr:col>
      <xdr:colOff>177800</xdr:colOff>
      <xdr:row>78</xdr:row>
      <xdr:rowOff>69850</xdr:rowOff>
    </xdr:to>
    <xdr:cxnSp macro="">
      <xdr:nvCxnSpPr>
        <xdr:cNvPr id="179" name="直線コネクタ 178"/>
        <xdr:cNvCxnSpPr/>
      </xdr:nvCxnSpPr>
      <xdr:spPr>
        <a:xfrm>
          <a:off x="2908300" y="134188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120650</xdr:rowOff>
    </xdr:from>
    <xdr:to>
      <xdr:col>20</xdr:col>
      <xdr:colOff>38100</xdr:colOff>
      <xdr:row>77</xdr:row>
      <xdr:rowOff>50165</xdr:rowOff>
    </xdr:to>
    <xdr:sp macro="" textlink="">
      <xdr:nvSpPr>
        <xdr:cNvPr id="180" name="フローチャート: 判断 179"/>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66675</xdr:rowOff>
    </xdr:from>
    <xdr:ext cx="460375" cy="249555"/>
    <xdr:sp macro="" textlink="">
      <xdr:nvSpPr>
        <xdr:cNvPr id="181" name="テキスト ボックス 180"/>
        <xdr:cNvSpPr txBox="1"/>
      </xdr:nvSpPr>
      <xdr:spPr>
        <a:xfrm>
          <a:off x="3562350" y="129254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45720</xdr:rowOff>
    </xdr:from>
    <xdr:to>
      <xdr:col>15</xdr:col>
      <xdr:colOff>50800</xdr:colOff>
      <xdr:row>78</xdr:row>
      <xdr:rowOff>48895</xdr:rowOff>
    </xdr:to>
    <xdr:cxnSp macro="">
      <xdr:nvCxnSpPr>
        <xdr:cNvPr id="182" name="直線コネクタ 181"/>
        <xdr:cNvCxnSpPr/>
      </xdr:nvCxnSpPr>
      <xdr:spPr>
        <a:xfrm flipV="1">
          <a:off x="2019300" y="13418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83" name="フローチャート: 判断 182"/>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77470</xdr:rowOff>
    </xdr:from>
    <xdr:ext cx="460375" cy="249555"/>
    <xdr:sp macro="" textlink="">
      <xdr:nvSpPr>
        <xdr:cNvPr id="184" name="テキスト ボックス 183"/>
        <xdr:cNvSpPr txBox="1"/>
      </xdr:nvSpPr>
      <xdr:spPr>
        <a:xfrm>
          <a:off x="2673350" y="12936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48895</xdr:rowOff>
    </xdr:from>
    <xdr:to>
      <xdr:col>10</xdr:col>
      <xdr:colOff>114300</xdr:colOff>
      <xdr:row>78</xdr:row>
      <xdr:rowOff>50800</xdr:rowOff>
    </xdr:to>
    <xdr:cxnSp macro="">
      <xdr:nvCxnSpPr>
        <xdr:cNvPr id="185" name="直線コネクタ 184"/>
        <xdr:cNvCxnSpPr/>
      </xdr:nvCxnSpPr>
      <xdr:spPr>
        <a:xfrm flipV="1">
          <a:off x="1130300" y="13421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132715</xdr:rowOff>
    </xdr:from>
    <xdr:to>
      <xdr:col>10</xdr:col>
      <xdr:colOff>165100</xdr:colOff>
      <xdr:row>77</xdr:row>
      <xdr:rowOff>63500</xdr:rowOff>
    </xdr:to>
    <xdr:sp macro="" textlink="">
      <xdr:nvSpPr>
        <xdr:cNvPr id="186" name="フローチャート: 判断 185"/>
        <xdr:cNvSpPr/>
      </xdr:nvSpPr>
      <xdr:spPr>
        <a:xfrm>
          <a:off x="1968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79375</xdr:rowOff>
    </xdr:from>
    <xdr:ext cx="460375" cy="258445"/>
    <xdr:sp macro="" textlink="">
      <xdr:nvSpPr>
        <xdr:cNvPr id="187" name="テキスト ボックス 186"/>
        <xdr:cNvSpPr txBox="1"/>
      </xdr:nvSpPr>
      <xdr:spPr>
        <a:xfrm>
          <a:off x="1784350" y="129381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68580</xdr:rowOff>
    </xdr:from>
    <xdr:to>
      <xdr:col>6</xdr:col>
      <xdr:colOff>38100</xdr:colOff>
      <xdr:row>76</xdr:row>
      <xdr:rowOff>170180</xdr:rowOff>
    </xdr:to>
    <xdr:sp macro="" textlink="">
      <xdr:nvSpPr>
        <xdr:cNvPr id="188" name="フローチャート: 判断 187"/>
        <xdr:cNvSpPr/>
      </xdr:nvSpPr>
      <xdr:spPr>
        <a:xfrm>
          <a:off x="107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15240</xdr:rowOff>
    </xdr:from>
    <xdr:ext cx="460375" cy="259080"/>
    <xdr:sp macro="" textlink="">
      <xdr:nvSpPr>
        <xdr:cNvPr id="189" name="テキスト ボックス 188"/>
        <xdr:cNvSpPr txBox="1"/>
      </xdr:nvSpPr>
      <xdr:spPr>
        <a:xfrm>
          <a:off x="895350" y="128739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1905</xdr:rowOff>
    </xdr:from>
    <xdr:to>
      <xdr:col>24</xdr:col>
      <xdr:colOff>114300</xdr:colOff>
      <xdr:row>78</xdr:row>
      <xdr:rowOff>103505</xdr:rowOff>
    </xdr:to>
    <xdr:sp macro="" textlink="">
      <xdr:nvSpPr>
        <xdr:cNvPr id="195" name="楕円 194"/>
        <xdr:cNvSpPr/>
      </xdr:nvSpPr>
      <xdr:spPr>
        <a:xfrm>
          <a:off x="45847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88265</xdr:rowOff>
    </xdr:from>
    <xdr:ext cx="378460" cy="249555"/>
    <xdr:sp macro="" textlink="">
      <xdr:nvSpPr>
        <xdr:cNvPr id="196" name="維持補修費該当値テキスト"/>
        <xdr:cNvSpPr txBox="1"/>
      </xdr:nvSpPr>
      <xdr:spPr>
        <a:xfrm>
          <a:off x="4686300" y="13289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19050</xdr:rowOff>
    </xdr:from>
    <xdr:to>
      <xdr:col>20</xdr:col>
      <xdr:colOff>38100</xdr:colOff>
      <xdr:row>78</xdr:row>
      <xdr:rowOff>120650</xdr:rowOff>
    </xdr:to>
    <xdr:sp macro="" textlink="">
      <xdr:nvSpPr>
        <xdr:cNvPr id="197" name="楕円 196"/>
        <xdr:cNvSpPr/>
      </xdr:nvSpPr>
      <xdr:spPr>
        <a:xfrm>
          <a:off x="3746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111760</xdr:rowOff>
    </xdr:from>
    <xdr:ext cx="378460" cy="249555"/>
    <xdr:sp macro="" textlink="">
      <xdr:nvSpPr>
        <xdr:cNvPr id="198" name="テキスト ボックス 197"/>
        <xdr:cNvSpPr txBox="1"/>
      </xdr:nvSpPr>
      <xdr:spPr>
        <a:xfrm>
          <a:off x="3608070" y="134848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166370</xdr:rowOff>
    </xdr:from>
    <xdr:to>
      <xdr:col>15</xdr:col>
      <xdr:colOff>101600</xdr:colOff>
      <xdr:row>78</xdr:row>
      <xdr:rowOff>96520</xdr:rowOff>
    </xdr:to>
    <xdr:sp macro="" textlink="">
      <xdr:nvSpPr>
        <xdr:cNvPr id="199" name="楕円 198"/>
        <xdr:cNvSpPr/>
      </xdr:nvSpPr>
      <xdr:spPr>
        <a:xfrm>
          <a:off x="2857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87630</xdr:rowOff>
    </xdr:from>
    <xdr:ext cx="460375" cy="250190"/>
    <xdr:sp macro="" textlink="">
      <xdr:nvSpPr>
        <xdr:cNvPr id="200" name="テキスト ボックス 199"/>
        <xdr:cNvSpPr txBox="1"/>
      </xdr:nvSpPr>
      <xdr:spPr>
        <a:xfrm>
          <a:off x="2673350" y="1346073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169545</xdr:rowOff>
    </xdr:from>
    <xdr:to>
      <xdr:col>10</xdr:col>
      <xdr:colOff>165100</xdr:colOff>
      <xdr:row>78</xdr:row>
      <xdr:rowOff>99695</xdr:rowOff>
    </xdr:to>
    <xdr:sp macro="" textlink="">
      <xdr:nvSpPr>
        <xdr:cNvPr id="201" name="楕円 200"/>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90805</xdr:rowOff>
    </xdr:from>
    <xdr:ext cx="378460" cy="258445"/>
    <xdr:sp macro="" textlink="">
      <xdr:nvSpPr>
        <xdr:cNvPr id="202" name="テキスト ボックス 201"/>
        <xdr:cNvSpPr txBox="1"/>
      </xdr:nvSpPr>
      <xdr:spPr>
        <a:xfrm>
          <a:off x="1830070" y="13463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0</xdr:rowOff>
    </xdr:from>
    <xdr:to>
      <xdr:col>6</xdr:col>
      <xdr:colOff>38100</xdr:colOff>
      <xdr:row>78</xdr:row>
      <xdr:rowOff>101600</xdr:rowOff>
    </xdr:to>
    <xdr:sp macro="" textlink="">
      <xdr:nvSpPr>
        <xdr:cNvPr id="203" name="楕円 202"/>
        <xdr:cNvSpPr/>
      </xdr:nvSpPr>
      <xdr:spPr>
        <a:xfrm>
          <a:off x="107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92710</xdr:rowOff>
    </xdr:from>
    <xdr:ext cx="378460" cy="259080"/>
    <xdr:sp macro="" textlink="">
      <xdr:nvSpPr>
        <xdr:cNvPr id="204" name="テキスト ボックス 203"/>
        <xdr:cNvSpPr txBox="1"/>
      </xdr:nvSpPr>
      <xdr:spPr>
        <a:xfrm>
          <a:off x="941070" y="13465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3" name="テキスト ボックス 212"/>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5" name="テキスト ボックス 214"/>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1" name="テキスト ボックス 220"/>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3" name="テキスト ボックス 222"/>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5" name="テキスト ボックス 224"/>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7" name="テキスト ボックス 226"/>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99</xdr:row>
      <xdr:rowOff>38735</xdr:rowOff>
    </xdr:to>
    <xdr:cxnSp macro="">
      <xdr:nvCxnSpPr>
        <xdr:cNvPr id="229" name="直線コネクタ 228"/>
        <xdr:cNvCxnSpPr/>
      </xdr:nvCxnSpPr>
      <xdr:spPr>
        <a:xfrm flipV="1">
          <a:off x="4633595" y="1557845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42545</xdr:rowOff>
    </xdr:from>
    <xdr:ext cx="534670" cy="249555"/>
    <xdr:sp macro="" textlink="">
      <xdr:nvSpPr>
        <xdr:cNvPr id="230" name="扶助費最小値テキスト"/>
        <xdr:cNvSpPr txBox="1"/>
      </xdr:nvSpPr>
      <xdr:spPr>
        <a:xfrm>
          <a:off x="4686300"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38735</xdr:rowOff>
    </xdr:from>
    <xdr:to>
      <xdr:col>24</xdr:col>
      <xdr:colOff>152400</xdr:colOff>
      <xdr:row>99</xdr:row>
      <xdr:rowOff>38735</xdr:rowOff>
    </xdr:to>
    <xdr:cxnSp macro="">
      <xdr:nvCxnSpPr>
        <xdr:cNvPr id="231" name="直線コネクタ 230"/>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98805" cy="259080"/>
    <xdr:sp macro="" textlink="">
      <xdr:nvSpPr>
        <xdr:cNvPr id="232" name="扶助費最大値テキスト"/>
        <xdr:cNvSpPr txBox="1"/>
      </xdr:nvSpPr>
      <xdr:spPr>
        <a:xfrm>
          <a:off x="4686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99060</xdr:rowOff>
    </xdr:from>
    <xdr:to>
      <xdr:col>24</xdr:col>
      <xdr:colOff>63500</xdr:colOff>
      <xdr:row>97</xdr:row>
      <xdr:rowOff>144780</xdr:rowOff>
    </xdr:to>
    <xdr:cxnSp macro="">
      <xdr:nvCxnSpPr>
        <xdr:cNvPr id="234" name="直線コネクタ 233"/>
        <xdr:cNvCxnSpPr/>
      </xdr:nvCxnSpPr>
      <xdr:spPr>
        <a:xfrm>
          <a:off x="3797300" y="167297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xdr:rowOff>
    </xdr:from>
    <xdr:ext cx="598805" cy="259080"/>
    <xdr:sp macro="" textlink="">
      <xdr:nvSpPr>
        <xdr:cNvPr id="235" name="扶助費平均値テキスト"/>
        <xdr:cNvSpPr txBox="1"/>
      </xdr:nvSpPr>
      <xdr:spPr>
        <a:xfrm>
          <a:off x="4686300" y="16289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36" name="フローチャート: 判断 235"/>
        <xdr:cNvSpPr/>
      </xdr:nvSpPr>
      <xdr:spPr>
        <a:xfrm>
          <a:off x="45847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99060</xdr:rowOff>
    </xdr:from>
    <xdr:to>
      <xdr:col>19</xdr:col>
      <xdr:colOff>177800</xdr:colOff>
      <xdr:row>97</xdr:row>
      <xdr:rowOff>147320</xdr:rowOff>
    </xdr:to>
    <xdr:cxnSp macro="">
      <xdr:nvCxnSpPr>
        <xdr:cNvPr id="237" name="直線コネクタ 236"/>
        <xdr:cNvCxnSpPr/>
      </xdr:nvCxnSpPr>
      <xdr:spPr>
        <a:xfrm flipV="1">
          <a:off x="2908300" y="167297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100330</xdr:rowOff>
    </xdr:from>
    <xdr:ext cx="589280" cy="249555"/>
    <xdr:sp macro="" textlink="">
      <xdr:nvSpPr>
        <xdr:cNvPr id="239" name="テキスト ボックス 238"/>
        <xdr:cNvSpPr txBox="1"/>
      </xdr:nvSpPr>
      <xdr:spPr>
        <a:xfrm>
          <a:off x="3497580" y="1621663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147320</xdr:rowOff>
    </xdr:from>
    <xdr:to>
      <xdr:col>15</xdr:col>
      <xdr:colOff>50800</xdr:colOff>
      <xdr:row>98</xdr:row>
      <xdr:rowOff>30480</xdr:rowOff>
    </xdr:to>
    <xdr:cxnSp macro="">
      <xdr:nvCxnSpPr>
        <xdr:cNvPr id="240" name="直線コネクタ 239"/>
        <xdr:cNvCxnSpPr/>
      </xdr:nvCxnSpPr>
      <xdr:spPr>
        <a:xfrm flipV="1">
          <a:off x="2019300" y="167779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14605</xdr:rowOff>
    </xdr:from>
    <xdr:to>
      <xdr:col>15</xdr:col>
      <xdr:colOff>101600</xdr:colOff>
      <xdr:row>96</xdr:row>
      <xdr:rowOff>116205</xdr:rowOff>
    </xdr:to>
    <xdr:sp macro="" textlink="">
      <xdr:nvSpPr>
        <xdr:cNvPr id="241" name="フローチャート: 判断 240"/>
        <xdr:cNvSpPr/>
      </xdr:nvSpPr>
      <xdr:spPr>
        <a:xfrm>
          <a:off x="2857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132715</xdr:rowOff>
    </xdr:from>
    <xdr:ext cx="525145" cy="250825"/>
    <xdr:sp macro="" textlink="">
      <xdr:nvSpPr>
        <xdr:cNvPr id="242" name="テキスト ボックス 241"/>
        <xdr:cNvSpPr txBox="1"/>
      </xdr:nvSpPr>
      <xdr:spPr>
        <a:xfrm>
          <a:off x="2640965" y="162490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30480</xdr:rowOff>
    </xdr:from>
    <xdr:to>
      <xdr:col>10</xdr:col>
      <xdr:colOff>114300</xdr:colOff>
      <xdr:row>98</xdr:row>
      <xdr:rowOff>158115</xdr:rowOff>
    </xdr:to>
    <xdr:cxnSp macro="">
      <xdr:nvCxnSpPr>
        <xdr:cNvPr id="243" name="直線コネクタ 242"/>
        <xdr:cNvCxnSpPr/>
      </xdr:nvCxnSpPr>
      <xdr:spPr>
        <a:xfrm flipV="1">
          <a:off x="1130300" y="168325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133350</xdr:rowOff>
    </xdr:from>
    <xdr:to>
      <xdr:col>10</xdr:col>
      <xdr:colOff>165100</xdr:colOff>
      <xdr:row>97</xdr:row>
      <xdr:rowOff>63500</xdr:rowOff>
    </xdr:to>
    <xdr:sp macro="" textlink="">
      <xdr:nvSpPr>
        <xdr:cNvPr id="244" name="フローチャート: 判断 243"/>
        <xdr:cNvSpPr/>
      </xdr:nvSpPr>
      <xdr:spPr>
        <a:xfrm>
          <a:off x="196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80010</xdr:rowOff>
    </xdr:from>
    <xdr:ext cx="525145" cy="259080"/>
    <xdr:sp macro="" textlink="">
      <xdr:nvSpPr>
        <xdr:cNvPr id="245" name="テキスト ボックス 244"/>
        <xdr:cNvSpPr txBox="1"/>
      </xdr:nvSpPr>
      <xdr:spPr>
        <a:xfrm>
          <a:off x="1751965" y="16367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6" name="フローチャート: 判断 245"/>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25145" cy="249555"/>
    <xdr:sp macro="" textlink="">
      <xdr:nvSpPr>
        <xdr:cNvPr id="247" name="テキスト ボックス 246"/>
        <xdr:cNvSpPr txBox="1"/>
      </xdr:nvSpPr>
      <xdr:spPr>
        <a:xfrm>
          <a:off x="862965" y="16411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93980</xdr:rowOff>
    </xdr:from>
    <xdr:to>
      <xdr:col>24</xdr:col>
      <xdr:colOff>114300</xdr:colOff>
      <xdr:row>98</xdr:row>
      <xdr:rowOff>24130</xdr:rowOff>
    </xdr:to>
    <xdr:sp macro="" textlink="">
      <xdr:nvSpPr>
        <xdr:cNvPr id="253" name="楕円 252"/>
        <xdr:cNvSpPr/>
      </xdr:nvSpPr>
      <xdr:spPr>
        <a:xfrm>
          <a:off x="4584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72390</xdr:rowOff>
    </xdr:from>
    <xdr:ext cx="534670" cy="259080"/>
    <xdr:sp macro="" textlink="">
      <xdr:nvSpPr>
        <xdr:cNvPr id="254" name="扶助費該当値テキスト"/>
        <xdr:cNvSpPr txBox="1"/>
      </xdr:nvSpPr>
      <xdr:spPr>
        <a:xfrm>
          <a:off x="4686300" y="1670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48260</xdr:rowOff>
    </xdr:from>
    <xdr:to>
      <xdr:col>20</xdr:col>
      <xdr:colOff>38100</xdr:colOff>
      <xdr:row>97</xdr:row>
      <xdr:rowOff>149860</xdr:rowOff>
    </xdr:to>
    <xdr:sp macro="" textlink="">
      <xdr:nvSpPr>
        <xdr:cNvPr id="255" name="楕円 254"/>
        <xdr:cNvSpPr/>
      </xdr:nvSpPr>
      <xdr:spPr>
        <a:xfrm>
          <a:off x="3746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140970</xdr:rowOff>
    </xdr:from>
    <xdr:ext cx="525145" cy="259080"/>
    <xdr:sp macro="" textlink="">
      <xdr:nvSpPr>
        <xdr:cNvPr id="256" name="テキスト ボックス 255"/>
        <xdr:cNvSpPr txBox="1"/>
      </xdr:nvSpPr>
      <xdr:spPr>
        <a:xfrm>
          <a:off x="3529965" y="16771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96520</xdr:rowOff>
    </xdr:from>
    <xdr:to>
      <xdr:col>15</xdr:col>
      <xdr:colOff>101600</xdr:colOff>
      <xdr:row>98</xdr:row>
      <xdr:rowOff>26670</xdr:rowOff>
    </xdr:to>
    <xdr:sp macro="" textlink="">
      <xdr:nvSpPr>
        <xdr:cNvPr id="257" name="楕円 256"/>
        <xdr:cNvSpPr/>
      </xdr:nvSpPr>
      <xdr:spPr>
        <a:xfrm>
          <a:off x="2857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17780</xdr:rowOff>
    </xdr:from>
    <xdr:ext cx="525145" cy="251460"/>
    <xdr:sp macro="" textlink="">
      <xdr:nvSpPr>
        <xdr:cNvPr id="258" name="テキスト ボックス 257"/>
        <xdr:cNvSpPr txBox="1"/>
      </xdr:nvSpPr>
      <xdr:spPr>
        <a:xfrm>
          <a:off x="2640965" y="16819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151130</xdr:rowOff>
    </xdr:from>
    <xdr:to>
      <xdr:col>10</xdr:col>
      <xdr:colOff>165100</xdr:colOff>
      <xdr:row>98</xdr:row>
      <xdr:rowOff>81280</xdr:rowOff>
    </xdr:to>
    <xdr:sp macro="" textlink="">
      <xdr:nvSpPr>
        <xdr:cNvPr id="259" name="楕円 258"/>
        <xdr:cNvSpPr/>
      </xdr:nvSpPr>
      <xdr:spPr>
        <a:xfrm>
          <a:off x="196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25145" cy="259080"/>
    <xdr:sp macro="" textlink="">
      <xdr:nvSpPr>
        <xdr:cNvPr id="260" name="テキスト ボックス 259"/>
        <xdr:cNvSpPr txBox="1"/>
      </xdr:nvSpPr>
      <xdr:spPr>
        <a:xfrm>
          <a:off x="1751965" y="16874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107315</xdr:rowOff>
    </xdr:from>
    <xdr:to>
      <xdr:col>6</xdr:col>
      <xdr:colOff>38100</xdr:colOff>
      <xdr:row>99</xdr:row>
      <xdr:rowOff>37465</xdr:rowOff>
    </xdr:to>
    <xdr:sp macro="" textlink="">
      <xdr:nvSpPr>
        <xdr:cNvPr id="261" name="楕円 260"/>
        <xdr:cNvSpPr/>
      </xdr:nvSpPr>
      <xdr:spPr>
        <a:xfrm>
          <a:off x="1079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29210</xdr:rowOff>
    </xdr:from>
    <xdr:ext cx="525145" cy="251460"/>
    <xdr:sp macro="" textlink="">
      <xdr:nvSpPr>
        <xdr:cNvPr id="262" name="テキスト ボックス 261"/>
        <xdr:cNvSpPr txBox="1"/>
      </xdr:nvSpPr>
      <xdr:spPr>
        <a:xfrm>
          <a:off x="862965" y="170027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1" name="テキスト ボックス 270"/>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4" name="テキスト ボックス 273"/>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6105" cy="249555"/>
    <xdr:sp macro="" textlink="">
      <xdr:nvSpPr>
        <xdr:cNvPr id="276" name="テキスト ボックス 275"/>
        <xdr:cNvSpPr txBox="1"/>
      </xdr:nvSpPr>
      <xdr:spPr>
        <a:xfrm>
          <a:off x="6008370" y="6055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6105" cy="249555"/>
    <xdr:sp macro="" textlink="">
      <xdr:nvSpPr>
        <xdr:cNvPr id="278" name="テキスト ボックス 277"/>
        <xdr:cNvSpPr txBox="1"/>
      </xdr:nvSpPr>
      <xdr:spPr>
        <a:xfrm>
          <a:off x="6008370" y="5598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6105" cy="249555"/>
    <xdr:sp macro="" textlink="">
      <xdr:nvSpPr>
        <xdr:cNvPr id="280" name="テキスト ボックス 279"/>
        <xdr:cNvSpPr txBox="1"/>
      </xdr:nvSpPr>
      <xdr:spPr>
        <a:xfrm>
          <a:off x="6008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2" name="テキスト ボックス 281"/>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58420</xdr:rowOff>
    </xdr:from>
    <xdr:to>
      <xdr:col>54</xdr:col>
      <xdr:colOff>189865</xdr:colOff>
      <xdr:row>38</xdr:row>
      <xdr:rowOff>83185</xdr:rowOff>
    </xdr:to>
    <xdr:cxnSp macro="">
      <xdr:nvCxnSpPr>
        <xdr:cNvPr id="284" name="直線コネクタ 283"/>
        <xdr:cNvCxnSpPr/>
      </xdr:nvCxnSpPr>
      <xdr:spPr>
        <a:xfrm flipV="1">
          <a:off x="10475595" y="554482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86995</xdr:rowOff>
    </xdr:from>
    <xdr:ext cx="534670" cy="250825"/>
    <xdr:sp macro="" textlink="">
      <xdr:nvSpPr>
        <xdr:cNvPr id="285" name="補助費等最小値テキスト"/>
        <xdr:cNvSpPr txBox="1"/>
      </xdr:nvSpPr>
      <xdr:spPr>
        <a:xfrm>
          <a:off x="10528300" y="6602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83185</xdr:rowOff>
    </xdr:from>
    <xdr:to>
      <xdr:col>55</xdr:col>
      <xdr:colOff>88900</xdr:colOff>
      <xdr:row>38</xdr:row>
      <xdr:rowOff>83185</xdr:rowOff>
    </xdr:to>
    <xdr:cxnSp macro="">
      <xdr:nvCxnSpPr>
        <xdr:cNvPr id="286" name="直線コネクタ 285"/>
        <xdr:cNvCxnSpPr/>
      </xdr:nvCxnSpPr>
      <xdr:spPr>
        <a:xfrm>
          <a:off x="10388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5080</xdr:rowOff>
    </xdr:from>
    <xdr:ext cx="598805" cy="259080"/>
    <xdr:sp macro="" textlink="">
      <xdr:nvSpPr>
        <xdr:cNvPr id="287" name="補助費等最大値テキスト"/>
        <xdr:cNvSpPr txBox="1"/>
      </xdr:nvSpPr>
      <xdr:spPr>
        <a:xfrm>
          <a:off x="10528300" y="532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242,841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58420</xdr:rowOff>
    </xdr:from>
    <xdr:to>
      <xdr:col>55</xdr:col>
      <xdr:colOff>88900</xdr:colOff>
      <xdr:row>32</xdr:row>
      <xdr:rowOff>58420</xdr:rowOff>
    </xdr:to>
    <xdr:cxnSp macro="">
      <xdr:nvCxnSpPr>
        <xdr:cNvPr id="288" name="直線コネクタ 287"/>
        <xdr:cNvCxnSpPr/>
      </xdr:nvCxnSpPr>
      <xdr:spPr>
        <a:xfrm>
          <a:off x="10388600" y="554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37</xdr:row>
      <xdr:rowOff>143510</xdr:rowOff>
    </xdr:to>
    <xdr:cxnSp macro="">
      <xdr:nvCxnSpPr>
        <xdr:cNvPr id="289" name="直線コネクタ 288"/>
        <xdr:cNvCxnSpPr/>
      </xdr:nvCxnSpPr>
      <xdr:spPr>
        <a:xfrm>
          <a:off x="9639300" y="6487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76200</xdr:rowOff>
    </xdr:from>
    <xdr:ext cx="534670" cy="250190"/>
    <xdr:sp macro="" textlink="">
      <xdr:nvSpPr>
        <xdr:cNvPr id="290" name="補助費等平均値テキスト"/>
        <xdr:cNvSpPr txBox="1"/>
      </xdr:nvSpPr>
      <xdr:spPr>
        <a:xfrm>
          <a:off x="10528300" y="64198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291" name="フローチャート: 判断 290"/>
        <xdr:cNvSpPr/>
      </xdr:nvSpPr>
      <xdr:spPr>
        <a:xfrm>
          <a:off x="10426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143510</xdr:rowOff>
    </xdr:from>
    <xdr:to>
      <xdr:col>50</xdr:col>
      <xdr:colOff>114300</xdr:colOff>
      <xdr:row>38</xdr:row>
      <xdr:rowOff>33655</xdr:rowOff>
    </xdr:to>
    <xdr:cxnSp macro="">
      <xdr:nvCxnSpPr>
        <xdr:cNvPr id="292" name="直線コネクタ 291"/>
        <xdr:cNvCxnSpPr/>
      </xdr:nvCxnSpPr>
      <xdr:spPr>
        <a:xfrm flipV="1">
          <a:off x="8750300" y="64871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109855</xdr:rowOff>
    </xdr:from>
    <xdr:to>
      <xdr:col>50</xdr:col>
      <xdr:colOff>165100</xdr:colOff>
      <xdr:row>38</xdr:row>
      <xdr:rowOff>40640</xdr:rowOff>
    </xdr:to>
    <xdr:sp macro="" textlink="">
      <xdr:nvSpPr>
        <xdr:cNvPr id="293" name="フローチャート: 判断 292"/>
        <xdr:cNvSpPr/>
      </xdr:nvSpPr>
      <xdr:spPr>
        <a:xfrm>
          <a:off x="9588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31115</xdr:rowOff>
    </xdr:from>
    <xdr:ext cx="525145" cy="249555"/>
    <xdr:sp macro="" textlink="">
      <xdr:nvSpPr>
        <xdr:cNvPr id="294" name="テキスト ボックス 293"/>
        <xdr:cNvSpPr txBox="1"/>
      </xdr:nvSpPr>
      <xdr:spPr>
        <a:xfrm>
          <a:off x="9371965" y="65462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32385</xdr:rowOff>
    </xdr:from>
    <xdr:to>
      <xdr:col>45</xdr:col>
      <xdr:colOff>177800</xdr:colOff>
      <xdr:row>38</xdr:row>
      <xdr:rowOff>33655</xdr:rowOff>
    </xdr:to>
    <xdr:cxnSp macro="">
      <xdr:nvCxnSpPr>
        <xdr:cNvPr id="295" name="直線コネクタ 294"/>
        <xdr:cNvCxnSpPr/>
      </xdr:nvCxnSpPr>
      <xdr:spPr>
        <a:xfrm>
          <a:off x="7861300" y="6547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296" name="フローチャート: 判断 295"/>
        <xdr:cNvSpPr/>
      </xdr:nvSpPr>
      <xdr:spPr>
        <a:xfrm>
          <a:off x="869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63500</xdr:rowOff>
    </xdr:from>
    <xdr:ext cx="525145" cy="251460"/>
    <xdr:sp macro="" textlink="">
      <xdr:nvSpPr>
        <xdr:cNvPr id="297" name="テキスト ボックス 296"/>
        <xdr:cNvSpPr txBox="1"/>
      </xdr:nvSpPr>
      <xdr:spPr>
        <a:xfrm>
          <a:off x="8482965" y="6235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32385</xdr:rowOff>
    </xdr:from>
    <xdr:to>
      <xdr:col>41</xdr:col>
      <xdr:colOff>50800</xdr:colOff>
      <xdr:row>38</xdr:row>
      <xdr:rowOff>58420</xdr:rowOff>
    </xdr:to>
    <xdr:cxnSp macro="">
      <xdr:nvCxnSpPr>
        <xdr:cNvPr id="298" name="直線コネクタ 297"/>
        <xdr:cNvCxnSpPr/>
      </xdr:nvCxnSpPr>
      <xdr:spPr>
        <a:xfrm flipV="1">
          <a:off x="6972300" y="65474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123825</xdr:rowOff>
    </xdr:from>
    <xdr:to>
      <xdr:col>41</xdr:col>
      <xdr:colOff>101600</xdr:colOff>
      <xdr:row>38</xdr:row>
      <xdr:rowOff>53975</xdr:rowOff>
    </xdr:to>
    <xdr:sp macro="" textlink="">
      <xdr:nvSpPr>
        <xdr:cNvPr id="299" name="フローチャート: 判断 298"/>
        <xdr:cNvSpPr/>
      </xdr:nvSpPr>
      <xdr:spPr>
        <a:xfrm>
          <a:off x="7810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71120</xdr:rowOff>
    </xdr:from>
    <xdr:ext cx="525145" cy="259080"/>
    <xdr:sp macro="" textlink="">
      <xdr:nvSpPr>
        <xdr:cNvPr id="300" name="テキスト ボックス 299"/>
        <xdr:cNvSpPr txBox="1"/>
      </xdr:nvSpPr>
      <xdr:spPr>
        <a:xfrm>
          <a:off x="7593965" y="6243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113665</xdr:rowOff>
    </xdr:from>
    <xdr:to>
      <xdr:col>36</xdr:col>
      <xdr:colOff>165100</xdr:colOff>
      <xdr:row>38</xdr:row>
      <xdr:rowOff>43815</xdr:rowOff>
    </xdr:to>
    <xdr:sp macro="" textlink="">
      <xdr:nvSpPr>
        <xdr:cNvPr id="301" name="フローチャート: 判断 300"/>
        <xdr:cNvSpPr/>
      </xdr:nvSpPr>
      <xdr:spPr>
        <a:xfrm>
          <a:off x="692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60325</xdr:rowOff>
    </xdr:from>
    <xdr:ext cx="525145" cy="259080"/>
    <xdr:sp macro="" textlink="">
      <xdr:nvSpPr>
        <xdr:cNvPr id="302" name="テキスト ボックス 301"/>
        <xdr:cNvSpPr txBox="1"/>
      </xdr:nvSpPr>
      <xdr:spPr>
        <a:xfrm>
          <a:off x="6704965" y="6232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08" name="楕円 307"/>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52070</xdr:rowOff>
    </xdr:from>
    <xdr:ext cx="534670" cy="251460"/>
    <xdr:sp macro="" textlink="">
      <xdr:nvSpPr>
        <xdr:cNvPr id="309" name="補助費等該当値テキスト"/>
        <xdr:cNvSpPr txBox="1"/>
      </xdr:nvSpPr>
      <xdr:spPr>
        <a:xfrm>
          <a:off x="10528300" y="6224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92075</xdr:rowOff>
    </xdr:from>
    <xdr:to>
      <xdr:col>50</xdr:col>
      <xdr:colOff>165100</xdr:colOff>
      <xdr:row>38</xdr:row>
      <xdr:rowOff>22225</xdr:rowOff>
    </xdr:to>
    <xdr:sp macro="" textlink="">
      <xdr:nvSpPr>
        <xdr:cNvPr id="310" name="楕円 309"/>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38735</xdr:rowOff>
    </xdr:from>
    <xdr:ext cx="525145" cy="259080"/>
    <xdr:sp macro="" textlink="">
      <xdr:nvSpPr>
        <xdr:cNvPr id="311" name="テキスト ボックス 310"/>
        <xdr:cNvSpPr txBox="1"/>
      </xdr:nvSpPr>
      <xdr:spPr>
        <a:xfrm>
          <a:off x="9371965" y="6210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154940</xdr:rowOff>
    </xdr:from>
    <xdr:to>
      <xdr:col>46</xdr:col>
      <xdr:colOff>38100</xdr:colOff>
      <xdr:row>38</xdr:row>
      <xdr:rowOff>84455</xdr:rowOff>
    </xdr:to>
    <xdr:sp macro="" textlink="">
      <xdr:nvSpPr>
        <xdr:cNvPr id="312" name="楕円 311"/>
        <xdr:cNvSpPr/>
      </xdr:nvSpPr>
      <xdr:spPr>
        <a:xfrm>
          <a:off x="8699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75565</xdr:rowOff>
    </xdr:from>
    <xdr:ext cx="525145" cy="250825"/>
    <xdr:sp macro="" textlink="">
      <xdr:nvSpPr>
        <xdr:cNvPr id="313" name="テキスト ボックス 312"/>
        <xdr:cNvSpPr txBox="1"/>
      </xdr:nvSpPr>
      <xdr:spPr>
        <a:xfrm>
          <a:off x="8482965" y="65906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153035</xdr:rowOff>
    </xdr:from>
    <xdr:to>
      <xdr:col>41</xdr:col>
      <xdr:colOff>101600</xdr:colOff>
      <xdr:row>38</xdr:row>
      <xdr:rowOff>83185</xdr:rowOff>
    </xdr:to>
    <xdr:sp macro="" textlink="">
      <xdr:nvSpPr>
        <xdr:cNvPr id="314" name="楕円 313"/>
        <xdr:cNvSpPr/>
      </xdr:nvSpPr>
      <xdr:spPr>
        <a:xfrm>
          <a:off x="781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74930</xdr:rowOff>
    </xdr:from>
    <xdr:ext cx="525145" cy="251460"/>
    <xdr:sp macro="" textlink="">
      <xdr:nvSpPr>
        <xdr:cNvPr id="315" name="テキスト ボックス 314"/>
        <xdr:cNvSpPr txBox="1"/>
      </xdr:nvSpPr>
      <xdr:spPr>
        <a:xfrm>
          <a:off x="7593965" y="65900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7620</xdr:rowOff>
    </xdr:from>
    <xdr:to>
      <xdr:col>36</xdr:col>
      <xdr:colOff>165100</xdr:colOff>
      <xdr:row>38</xdr:row>
      <xdr:rowOff>109220</xdr:rowOff>
    </xdr:to>
    <xdr:sp macro="" textlink="">
      <xdr:nvSpPr>
        <xdr:cNvPr id="316" name="楕円 315"/>
        <xdr:cNvSpPr/>
      </xdr:nvSpPr>
      <xdr:spPr>
        <a:xfrm>
          <a:off x="6921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100330</xdr:rowOff>
    </xdr:from>
    <xdr:ext cx="525145" cy="249555"/>
    <xdr:sp macro="" textlink="">
      <xdr:nvSpPr>
        <xdr:cNvPr id="317" name="テキスト ボックス 316"/>
        <xdr:cNvSpPr txBox="1"/>
      </xdr:nvSpPr>
      <xdr:spPr>
        <a:xfrm>
          <a:off x="6704965" y="66154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6" name="テキスト ボックス 325"/>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29" name="テキスト ボックス 328"/>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3" name="テキスト ボックス 332"/>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35" name="テキスト ボックス 334"/>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37" name="テキスト ボックス 336"/>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39" name="テキスト ボックス 338"/>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120650</xdr:rowOff>
    </xdr:to>
    <xdr:cxnSp macro="">
      <xdr:nvCxnSpPr>
        <xdr:cNvPr id="341" name="直線コネクタ 340"/>
        <xdr:cNvCxnSpPr/>
      </xdr:nvCxnSpPr>
      <xdr:spPr>
        <a:xfrm flipV="1">
          <a:off x="10475595" y="881888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123825</xdr:rowOff>
    </xdr:from>
    <xdr:ext cx="534670" cy="249555"/>
    <xdr:sp macro="" textlink="">
      <xdr:nvSpPr>
        <xdr:cNvPr id="342" name="普通建設事業費最小値テキスト"/>
        <xdr:cNvSpPr txBox="1"/>
      </xdr:nvSpPr>
      <xdr:spPr>
        <a:xfrm>
          <a:off x="10528300" y="10067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120650</xdr:rowOff>
    </xdr:from>
    <xdr:to>
      <xdr:col>55</xdr:col>
      <xdr:colOff>88900</xdr:colOff>
      <xdr:row>58</xdr:row>
      <xdr:rowOff>120650</xdr:rowOff>
    </xdr:to>
    <xdr:cxnSp macro="">
      <xdr:nvCxnSpPr>
        <xdr:cNvPr id="343" name="直線コネクタ 342"/>
        <xdr:cNvCxnSpPr/>
      </xdr:nvCxnSpPr>
      <xdr:spPr>
        <a:xfrm>
          <a:off x="10388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598805" cy="259080"/>
    <xdr:sp macro="" textlink="">
      <xdr:nvSpPr>
        <xdr:cNvPr id="344" name="普通建設事業費最大値テキスト"/>
        <xdr:cNvSpPr txBox="1"/>
      </xdr:nvSpPr>
      <xdr:spPr>
        <a:xfrm>
          <a:off x="10528300" y="8594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5" name="直線コネクタ 344"/>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17780</xdr:rowOff>
    </xdr:from>
    <xdr:to>
      <xdr:col>55</xdr:col>
      <xdr:colOff>0</xdr:colOff>
      <xdr:row>57</xdr:row>
      <xdr:rowOff>96520</xdr:rowOff>
    </xdr:to>
    <xdr:cxnSp macro="">
      <xdr:nvCxnSpPr>
        <xdr:cNvPr id="346" name="直線コネクタ 345"/>
        <xdr:cNvCxnSpPr/>
      </xdr:nvCxnSpPr>
      <xdr:spPr>
        <a:xfrm flipV="1">
          <a:off x="9639300" y="97904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156845</xdr:rowOff>
    </xdr:from>
    <xdr:ext cx="534670" cy="249555"/>
    <xdr:sp macro="" textlink="">
      <xdr:nvSpPr>
        <xdr:cNvPr id="347" name="普通建設事業費平均値テキスト"/>
        <xdr:cNvSpPr txBox="1"/>
      </xdr:nvSpPr>
      <xdr:spPr>
        <a:xfrm>
          <a:off x="10528300" y="97580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48" name="フローチャート: 判断 347"/>
        <xdr:cNvSpPr/>
      </xdr:nvSpPr>
      <xdr:spPr>
        <a:xfrm>
          <a:off x="104267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67310</xdr:rowOff>
    </xdr:from>
    <xdr:to>
      <xdr:col>50</xdr:col>
      <xdr:colOff>114300</xdr:colOff>
      <xdr:row>57</xdr:row>
      <xdr:rowOff>96520</xdr:rowOff>
    </xdr:to>
    <xdr:cxnSp macro="">
      <xdr:nvCxnSpPr>
        <xdr:cNvPr id="349" name="直線コネクタ 348"/>
        <xdr:cNvCxnSpPr/>
      </xdr:nvCxnSpPr>
      <xdr:spPr>
        <a:xfrm>
          <a:off x="8750300" y="98399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11430</xdr:rowOff>
    </xdr:from>
    <xdr:to>
      <xdr:col>50</xdr:col>
      <xdr:colOff>165100</xdr:colOff>
      <xdr:row>57</xdr:row>
      <xdr:rowOff>113030</xdr:rowOff>
    </xdr:to>
    <xdr:sp macro="" textlink="">
      <xdr:nvSpPr>
        <xdr:cNvPr id="350" name="フローチャート: 判断 349"/>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129540</xdr:rowOff>
    </xdr:from>
    <xdr:ext cx="525145" cy="259080"/>
    <xdr:sp macro="" textlink="">
      <xdr:nvSpPr>
        <xdr:cNvPr id="351" name="テキスト ボックス 350"/>
        <xdr:cNvSpPr txBox="1"/>
      </xdr:nvSpPr>
      <xdr:spPr>
        <a:xfrm>
          <a:off x="9371965" y="95592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37465</xdr:rowOff>
    </xdr:from>
    <xdr:to>
      <xdr:col>45</xdr:col>
      <xdr:colOff>177800</xdr:colOff>
      <xdr:row>57</xdr:row>
      <xdr:rowOff>67310</xdr:rowOff>
    </xdr:to>
    <xdr:cxnSp macro="">
      <xdr:nvCxnSpPr>
        <xdr:cNvPr id="352" name="直線コネクタ 351"/>
        <xdr:cNvCxnSpPr/>
      </xdr:nvCxnSpPr>
      <xdr:spPr>
        <a:xfrm>
          <a:off x="7861300" y="98101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24765</xdr:rowOff>
    </xdr:from>
    <xdr:to>
      <xdr:col>46</xdr:col>
      <xdr:colOff>38100</xdr:colOff>
      <xdr:row>57</xdr:row>
      <xdr:rowOff>126365</xdr:rowOff>
    </xdr:to>
    <xdr:sp macro="" textlink="">
      <xdr:nvSpPr>
        <xdr:cNvPr id="353" name="フローチャート: 判断 352"/>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117475</xdr:rowOff>
    </xdr:from>
    <xdr:ext cx="525145" cy="259080"/>
    <xdr:sp macro="" textlink="">
      <xdr:nvSpPr>
        <xdr:cNvPr id="354" name="テキスト ボックス 353"/>
        <xdr:cNvSpPr txBox="1"/>
      </xdr:nvSpPr>
      <xdr:spPr>
        <a:xfrm>
          <a:off x="8482965" y="9890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133350</xdr:rowOff>
    </xdr:from>
    <xdr:to>
      <xdr:col>41</xdr:col>
      <xdr:colOff>50800</xdr:colOff>
      <xdr:row>57</xdr:row>
      <xdr:rowOff>37465</xdr:rowOff>
    </xdr:to>
    <xdr:cxnSp macro="">
      <xdr:nvCxnSpPr>
        <xdr:cNvPr id="355" name="直線コネクタ 354"/>
        <xdr:cNvCxnSpPr/>
      </xdr:nvCxnSpPr>
      <xdr:spPr>
        <a:xfrm>
          <a:off x="6972300" y="97345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170815</xdr:rowOff>
    </xdr:from>
    <xdr:to>
      <xdr:col>41</xdr:col>
      <xdr:colOff>101600</xdr:colOff>
      <xdr:row>57</xdr:row>
      <xdr:rowOff>100965</xdr:rowOff>
    </xdr:to>
    <xdr:sp macro="" textlink="">
      <xdr:nvSpPr>
        <xdr:cNvPr id="356" name="フローチャート: 判断 355"/>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92075</xdr:rowOff>
    </xdr:from>
    <xdr:ext cx="525145" cy="259080"/>
    <xdr:sp macro="" textlink="">
      <xdr:nvSpPr>
        <xdr:cNvPr id="357" name="テキスト ボックス 356"/>
        <xdr:cNvSpPr txBox="1"/>
      </xdr:nvSpPr>
      <xdr:spPr>
        <a:xfrm>
          <a:off x="7593965" y="98647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8" name="フローチャート: 判断 357"/>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20955</xdr:rowOff>
    </xdr:from>
    <xdr:ext cx="525145" cy="249555"/>
    <xdr:sp macro="" textlink="">
      <xdr:nvSpPr>
        <xdr:cNvPr id="359" name="テキスト ボックス 358"/>
        <xdr:cNvSpPr txBox="1"/>
      </xdr:nvSpPr>
      <xdr:spPr>
        <a:xfrm>
          <a:off x="6704965" y="97936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137795</xdr:rowOff>
    </xdr:from>
    <xdr:to>
      <xdr:col>55</xdr:col>
      <xdr:colOff>50800</xdr:colOff>
      <xdr:row>57</xdr:row>
      <xdr:rowOff>67945</xdr:rowOff>
    </xdr:to>
    <xdr:sp macro="" textlink="">
      <xdr:nvSpPr>
        <xdr:cNvPr id="365" name="楕円 364"/>
        <xdr:cNvSpPr/>
      </xdr:nvSpPr>
      <xdr:spPr>
        <a:xfrm>
          <a:off x="10426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160655</xdr:rowOff>
    </xdr:from>
    <xdr:ext cx="534670" cy="259080"/>
    <xdr:sp macro="" textlink="">
      <xdr:nvSpPr>
        <xdr:cNvPr id="366" name="普通建設事業費該当値テキスト"/>
        <xdr:cNvSpPr txBox="1"/>
      </xdr:nvSpPr>
      <xdr:spPr>
        <a:xfrm>
          <a:off x="10528300" y="959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45720</xdr:rowOff>
    </xdr:from>
    <xdr:to>
      <xdr:col>50</xdr:col>
      <xdr:colOff>165100</xdr:colOff>
      <xdr:row>57</xdr:row>
      <xdr:rowOff>147320</xdr:rowOff>
    </xdr:to>
    <xdr:sp macro="" textlink="">
      <xdr:nvSpPr>
        <xdr:cNvPr id="367" name="楕円 366"/>
        <xdr:cNvSpPr/>
      </xdr:nvSpPr>
      <xdr:spPr>
        <a:xfrm>
          <a:off x="9588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138430</xdr:rowOff>
    </xdr:from>
    <xdr:ext cx="525145" cy="259080"/>
    <xdr:sp macro="" textlink="">
      <xdr:nvSpPr>
        <xdr:cNvPr id="368" name="テキスト ボックス 367"/>
        <xdr:cNvSpPr txBox="1"/>
      </xdr:nvSpPr>
      <xdr:spPr>
        <a:xfrm>
          <a:off x="9371965" y="9911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16510</xdr:rowOff>
    </xdr:from>
    <xdr:to>
      <xdr:col>46</xdr:col>
      <xdr:colOff>38100</xdr:colOff>
      <xdr:row>57</xdr:row>
      <xdr:rowOff>118110</xdr:rowOff>
    </xdr:to>
    <xdr:sp macro="" textlink="">
      <xdr:nvSpPr>
        <xdr:cNvPr id="369" name="楕円 368"/>
        <xdr:cNvSpPr/>
      </xdr:nvSpPr>
      <xdr:spPr>
        <a:xfrm>
          <a:off x="8699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134620</xdr:rowOff>
    </xdr:from>
    <xdr:ext cx="525145" cy="249555"/>
    <xdr:sp macro="" textlink="">
      <xdr:nvSpPr>
        <xdr:cNvPr id="370" name="テキスト ボックス 369"/>
        <xdr:cNvSpPr txBox="1"/>
      </xdr:nvSpPr>
      <xdr:spPr>
        <a:xfrm>
          <a:off x="8482965" y="95643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158115</xdr:rowOff>
    </xdr:from>
    <xdr:to>
      <xdr:col>41</xdr:col>
      <xdr:colOff>101600</xdr:colOff>
      <xdr:row>57</xdr:row>
      <xdr:rowOff>88265</xdr:rowOff>
    </xdr:to>
    <xdr:sp macro="" textlink="">
      <xdr:nvSpPr>
        <xdr:cNvPr id="371" name="楕円 370"/>
        <xdr:cNvSpPr/>
      </xdr:nvSpPr>
      <xdr:spPr>
        <a:xfrm>
          <a:off x="7810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104775</xdr:rowOff>
    </xdr:from>
    <xdr:ext cx="525145" cy="259080"/>
    <xdr:sp macro="" textlink="">
      <xdr:nvSpPr>
        <xdr:cNvPr id="372" name="テキスト ボックス 371"/>
        <xdr:cNvSpPr txBox="1"/>
      </xdr:nvSpPr>
      <xdr:spPr>
        <a:xfrm>
          <a:off x="7593965" y="9534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82550</xdr:rowOff>
    </xdr:from>
    <xdr:to>
      <xdr:col>36</xdr:col>
      <xdr:colOff>165100</xdr:colOff>
      <xdr:row>57</xdr:row>
      <xdr:rowOff>12700</xdr:rowOff>
    </xdr:to>
    <xdr:sp macro="" textlink="">
      <xdr:nvSpPr>
        <xdr:cNvPr id="373" name="楕円 372"/>
        <xdr:cNvSpPr/>
      </xdr:nvSpPr>
      <xdr:spPr>
        <a:xfrm>
          <a:off x="692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29210</xdr:rowOff>
    </xdr:from>
    <xdr:ext cx="525145" cy="251460"/>
    <xdr:sp macro="" textlink="">
      <xdr:nvSpPr>
        <xdr:cNvPr id="374" name="テキスト ボックス 373"/>
        <xdr:cNvSpPr txBox="1"/>
      </xdr:nvSpPr>
      <xdr:spPr>
        <a:xfrm>
          <a:off x="6704965" y="94589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3" name="テキスト ボックス 382"/>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6" name="テキスト ボックス 385"/>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0" name="テキスト ボックス 389"/>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394" name="テキスト ボックス 393"/>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6" name="テキスト ボックス 395"/>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73660</xdr:rowOff>
    </xdr:from>
    <xdr:to>
      <xdr:col>54</xdr:col>
      <xdr:colOff>189865</xdr:colOff>
      <xdr:row>79</xdr:row>
      <xdr:rowOff>44450</xdr:rowOff>
    </xdr:to>
    <xdr:cxnSp macro="">
      <xdr:nvCxnSpPr>
        <xdr:cNvPr id="398" name="直線コネクタ 397"/>
        <xdr:cNvCxnSpPr/>
      </xdr:nvCxnSpPr>
      <xdr:spPr>
        <a:xfrm flipV="1">
          <a:off x="10475595" y="120751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20320</xdr:rowOff>
    </xdr:from>
    <xdr:ext cx="598805" cy="249555"/>
    <xdr:sp macro="" textlink="">
      <xdr:nvSpPr>
        <xdr:cNvPr id="401" name="普通建設事業費 （ うち新規整備　）最大値テキスト"/>
        <xdr:cNvSpPr txBox="1"/>
      </xdr:nvSpPr>
      <xdr:spPr>
        <a:xfrm>
          <a:off x="10528300" y="118503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119,218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73660</xdr:rowOff>
    </xdr:from>
    <xdr:to>
      <xdr:col>55</xdr:col>
      <xdr:colOff>88900</xdr:colOff>
      <xdr:row>70</xdr:row>
      <xdr:rowOff>73660</xdr:rowOff>
    </xdr:to>
    <xdr:cxnSp macro="">
      <xdr:nvCxnSpPr>
        <xdr:cNvPr id="402" name="直線コネクタ 401"/>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67310</xdr:rowOff>
    </xdr:from>
    <xdr:to>
      <xdr:col>55</xdr:col>
      <xdr:colOff>0</xdr:colOff>
      <xdr:row>78</xdr:row>
      <xdr:rowOff>83185</xdr:rowOff>
    </xdr:to>
    <xdr:cxnSp macro="">
      <xdr:nvCxnSpPr>
        <xdr:cNvPr id="403" name="直線コネクタ 402"/>
        <xdr:cNvCxnSpPr/>
      </xdr:nvCxnSpPr>
      <xdr:spPr>
        <a:xfrm>
          <a:off x="9639300" y="134404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50165</xdr:rowOff>
    </xdr:from>
    <xdr:ext cx="534670" cy="259080"/>
    <xdr:sp macro="" textlink="">
      <xdr:nvSpPr>
        <xdr:cNvPr id="404" name="普通建設事業費 （ うち新規整備　）平均値テキスト"/>
        <xdr:cNvSpPr txBox="1"/>
      </xdr:nvSpPr>
      <xdr:spPr>
        <a:xfrm>
          <a:off x="10528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27305</xdr:rowOff>
    </xdr:from>
    <xdr:to>
      <xdr:col>55</xdr:col>
      <xdr:colOff>50800</xdr:colOff>
      <xdr:row>78</xdr:row>
      <xdr:rowOff>128905</xdr:rowOff>
    </xdr:to>
    <xdr:sp macro="" textlink="">
      <xdr:nvSpPr>
        <xdr:cNvPr id="405" name="フローチャート: 判断 404"/>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168910</xdr:rowOff>
    </xdr:from>
    <xdr:to>
      <xdr:col>50</xdr:col>
      <xdr:colOff>114300</xdr:colOff>
      <xdr:row>78</xdr:row>
      <xdr:rowOff>67310</xdr:rowOff>
    </xdr:to>
    <xdr:cxnSp macro="">
      <xdr:nvCxnSpPr>
        <xdr:cNvPr id="406" name="直線コネクタ 405"/>
        <xdr:cNvCxnSpPr/>
      </xdr:nvCxnSpPr>
      <xdr:spPr>
        <a:xfrm>
          <a:off x="8750300" y="133705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31750</xdr:rowOff>
    </xdr:from>
    <xdr:to>
      <xdr:col>50</xdr:col>
      <xdr:colOff>165100</xdr:colOff>
      <xdr:row>78</xdr:row>
      <xdr:rowOff>133350</xdr:rowOff>
    </xdr:to>
    <xdr:sp macro="" textlink="">
      <xdr:nvSpPr>
        <xdr:cNvPr id="407" name="フローチャート: 判断 406"/>
        <xdr:cNvSpPr/>
      </xdr:nvSpPr>
      <xdr:spPr>
        <a:xfrm>
          <a:off x="9588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124460</xdr:rowOff>
    </xdr:from>
    <xdr:ext cx="525145" cy="259080"/>
    <xdr:sp macro="" textlink="">
      <xdr:nvSpPr>
        <xdr:cNvPr id="408" name="テキスト ボックス 407"/>
        <xdr:cNvSpPr txBox="1"/>
      </xdr:nvSpPr>
      <xdr:spPr>
        <a:xfrm>
          <a:off x="9371965" y="13497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155575</xdr:rowOff>
    </xdr:from>
    <xdr:to>
      <xdr:col>45</xdr:col>
      <xdr:colOff>177800</xdr:colOff>
      <xdr:row>77</xdr:row>
      <xdr:rowOff>168910</xdr:rowOff>
    </xdr:to>
    <xdr:cxnSp macro="">
      <xdr:nvCxnSpPr>
        <xdr:cNvPr id="409" name="直線コネクタ 408"/>
        <xdr:cNvCxnSpPr/>
      </xdr:nvCxnSpPr>
      <xdr:spPr>
        <a:xfrm>
          <a:off x="7861300" y="1318577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42545</xdr:rowOff>
    </xdr:from>
    <xdr:to>
      <xdr:col>46</xdr:col>
      <xdr:colOff>38100</xdr:colOff>
      <xdr:row>78</xdr:row>
      <xdr:rowOff>144145</xdr:rowOff>
    </xdr:to>
    <xdr:sp macro="" textlink="">
      <xdr:nvSpPr>
        <xdr:cNvPr id="410" name="フローチャート: 判断 409"/>
        <xdr:cNvSpPr/>
      </xdr:nvSpPr>
      <xdr:spPr>
        <a:xfrm>
          <a:off x="8699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135255</xdr:rowOff>
    </xdr:from>
    <xdr:ext cx="460375" cy="249555"/>
    <xdr:sp macro="" textlink="">
      <xdr:nvSpPr>
        <xdr:cNvPr id="411" name="テキスト ボックス 410"/>
        <xdr:cNvSpPr txBox="1"/>
      </xdr:nvSpPr>
      <xdr:spPr>
        <a:xfrm>
          <a:off x="8515350" y="135083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155575</xdr:rowOff>
    </xdr:from>
    <xdr:to>
      <xdr:col>41</xdr:col>
      <xdr:colOff>50800</xdr:colOff>
      <xdr:row>77</xdr:row>
      <xdr:rowOff>53975</xdr:rowOff>
    </xdr:to>
    <xdr:cxnSp macro="">
      <xdr:nvCxnSpPr>
        <xdr:cNvPr id="412" name="直線コネクタ 411"/>
        <xdr:cNvCxnSpPr/>
      </xdr:nvCxnSpPr>
      <xdr:spPr>
        <a:xfrm flipV="1">
          <a:off x="6972300" y="1318577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110490</xdr:rowOff>
    </xdr:from>
    <xdr:to>
      <xdr:col>41</xdr:col>
      <xdr:colOff>101600</xdr:colOff>
      <xdr:row>78</xdr:row>
      <xdr:rowOff>40640</xdr:rowOff>
    </xdr:to>
    <xdr:sp macro="" textlink="">
      <xdr:nvSpPr>
        <xdr:cNvPr id="413" name="フローチャート: 判断 412"/>
        <xdr:cNvSpPr/>
      </xdr:nvSpPr>
      <xdr:spPr>
        <a:xfrm>
          <a:off x="7810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31750</xdr:rowOff>
    </xdr:from>
    <xdr:ext cx="525145" cy="249555"/>
    <xdr:sp macro="" textlink="">
      <xdr:nvSpPr>
        <xdr:cNvPr id="414" name="テキスト ボックス 413"/>
        <xdr:cNvSpPr txBox="1"/>
      </xdr:nvSpPr>
      <xdr:spPr>
        <a:xfrm>
          <a:off x="7593965" y="134048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66675</xdr:rowOff>
    </xdr:from>
    <xdr:to>
      <xdr:col>36</xdr:col>
      <xdr:colOff>165100</xdr:colOff>
      <xdr:row>77</xdr:row>
      <xdr:rowOff>168275</xdr:rowOff>
    </xdr:to>
    <xdr:sp macro="" textlink="">
      <xdr:nvSpPr>
        <xdr:cNvPr id="415" name="フローチャート: 判断 414"/>
        <xdr:cNvSpPr/>
      </xdr:nvSpPr>
      <xdr:spPr>
        <a:xfrm>
          <a:off x="692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159385</xdr:rowOff>
    </xdr:from>
    <xdr:ext cx="525145" cy="258445"/>
    <xdr:sp macro="" textlink="">
      <xdr:nvSpPr>
        <xdr:cNvPr id="416" name="テキスト ボックス 415"/>
        <xdr:cNvSpPr txBox="1"/>
      </xdr:nvSpPr>
      <xdr:spPr>
        <a:xfrm>
          <a:off x="6704965" y="133610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32385</xdr:rowOff>
    </xdr:from>
    <xdr:to>
      <xdr:col>55</xdr:col>
      <xdr:colOff>50800</xdr:colOff>
      <xdr:row>78</xdr:row>
      <xdr:rowOff>133985</xdr:rowOff>
    </xdr:to>
    <xdr:sp macro="" textlink="">
      <xdr:nvSpPr>
        <xdr:cNvPr id="422" name="楕円 421"/>
        <xdr:cNvSpPr/>
      </xdr:nvSpPr>
      <xdr:spPr>
        <a:xfrm>
          <a:off x="10426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10795</xdr:rowOff>
    </xdr:from>
    <xdr:ext cx="534670" cy="258445"/>
    <xdr:sp macro="" textlink="">
      <xdr:nvSpPr>
        <xdr:cNvPr id="423" name="普通建設事業費 （ うち新規整備　）該当値テキスト"/>
        <xdr:cNvSpPr txBox="1"/>
      </xdr:nvSpPr>
      <xdr:spPr>
        <a:xfrm>
          <a:off x="10528300" y="13383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16510</xdr:rowOff>
    </xdr:from>
    <xdr:to>
      <xdr:col>50</xdr:col>
      <xdr:colOff>165100</xdr:colOff>
      <xdr:row>78</xdr:row>
      <xdr:rowOff>118110</xdr:rowOff>
    </xdr:to>
    <xdr:sp macro="" textlink="">
      <xdr:nvSpPr>
        <xdr:cNvPr id="424" name="楕円 423"/>
        <xdr:cNvSpPr/>
      </xdr:nvSpPr>
      <xdr:spPr>
        <a:xfrm>
          <a:off x="9588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135255</xdr:rowOff>
    </xdr:from>
    <xdr:ext cx="525145" cy="249555"/>
    <xdr:sp macro="" textlink="">
      <xdr:nvSpPr>
        <xdr:cNvPr id="425" name="テキスト ボックス 424"/>
        <xdr:cNvSpPr txBox="1"/>
      </xdr:nvSpPr>
      <xdr:spPr>
        <a:xfrm>
          <a:off x="9371965" y="131654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26" name="楕円 425"/>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64770</xdr:rowOff>
    </xdr:from>
    <xdr:ext cx="525145" cy="250190"/>
    <xdr:sp macro="" textlink="">
      <xdr:nvSpPr>
        <xdr:cNvPr id="427" name="テキスト ボックス 426"/>
        <xdr:cNvSpPr txBox="1"/>
      </xdr:nvSpPr>
      <xdr:spPr>
        <a:xfrm>
          <a:off x="8482965" y="130949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104775</xdr:rowOff>
    </xdr:from>
    <xdr:to>
      <xdr:col>41</xdr:col>
      <xdr:colOff>101600</xdr:colOff>
      <xdr:row>77</xdr:row>
      <xdr:rowOff>34925</xdr:rowOff>
    </xdr:to>
    <xdr:sp macro="" textlink="">
      <xdr:nvSpPr>
        <xdr:cNvPr id="428" name="楕円 427"/>
        <xdr:cNvSpPr/>
      </xdr:nvSpPr>
      <xdr:spPr>
        <a:xfrm>
          <a:off x="7810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52070</xdr:rowOff>
    </xdr:from>
    <xdr:ext cx="525145" cy="251460"/>
    <xdr:sp macro="" textlink="">
      <xdr:nvSpPr>
        <xdr:cNvPr id="429" name="テキスト ボックス 428"/>
        <xdr:cNvSpPr txBox="1"/>
      </xdr:nvSpPr>
      <xdr:spPr>
        <a:xfrm>
          <a:off x="7593965" y="12910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3175</xdr:rowOff>
    </xdr:from>
    <xdr:to>
      <xdr:col>36</xdr:col>
      <xdr:colOff>165100</xdr:colOff>
      <xdr:row>77</xdr:row>
      <xdr:rowOff>104775</xdr:rowOff>
    </xdr:to>
    <xdr:sp macro="" textlink="">
      <xdr:nvSpPr>
        <xdr:cNvPr id="430" name="楕円 429"/>
        <xdr:cNvSpPr/>
      </xdr:nvSpPr>
      <xdr:spPr>
        <a:xfrm>
          <a:off x="6921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121285</xdr:rowOff>
    </xdr:from>
    <xdr:ext cx="525145" cy="250825"/>
    <xdr:sp macro="" textlink="">
      <xdr:nvSpPr>
        <xdr:cNvPr id="431" name="テキスト ボックス 430"/>
        <xdr:cNvSpPr txBox="1"/>
      </xdr:nvSpPr>
      <xdr:spPr>
        <a:xfrm>
          <a:off x="6704965" y="129800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0" name="テキスト ボックス 439"/>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9395" cy="249555"/>
    <xdr:sp macro="" textlink="">
      <xdr:nvSpPr>
        <xdr:cNvPr id="443" name="テキスト ボックス 442"/>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9555"/>
    <xdr:sp macro="" textlink="">
      <xdr:nvSpPr>
        <xdr:cNvPr id="445" name="テキスト ボックス 444"/>
        <xdr:cNvSpPr txBox="1"/>
      </xdr:nvSpPr>
      <xdr:spPr>
        <a:xfrm>
          <a:off x="6072505" y="16342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105" cy="249555"/>
    <xdr:sp macro="" textlink="">
      <xdr:nvSpPr>
        <xdr:cNvPr id="447" name="テキスト ボックス 446"/>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105" cy="249555"/>
    <xdr:sp macro="" textlink="">
      <xdr:nvSpPr>
        <xdr:cNvPr id="449" name="テキスト ボックス 448"/>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1" name="テキスト ボックス 450"/>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98</xdr:row>
      <xdr:rowOff>106680</xdr:rowOff>
    </xdr:to>
    <xdr:cxnSp macro="">
      <xdr:nvCxnSpPr>
        <xdr:cNvPr id="453" name="直線コネクタ 452"/>
        <xdr:cNvCxnSpPr/>
      </xdr:nvCxnSpPr>
      <xdr:spPr>
        <a:xfrm flipV="1">
          <a:off x="10475595" y="1552511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0190"/>
    <xdr:sp macro="" textlink="">
      <xdr:nvSpPr>
        <xdr:cNvPr id="454" name="普通建設事業費 （ うち更新整備　）最小値テキスト"/>
        <xdr:cNvSpPr txBox="1"/>
      </xdr:nvSpPr>
      <xdr:spPr>
        <a:xfrm>
          <a:off x="10528300" y="16912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5" name="直線コネクタ 454"/>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0825"/>
    <xdr:sp macro="" textlink="">
      <xdr:nvSpPr>
        <xdr:cNvPr id="456" name="普通建設事業費 （ うち更新整備　）最大値テキスト"/>
        <xdr:cNvSpPr txBox="1"/>
      </xdr:nvSpPr>
      <xdr:spPr>
        <a:xfrm>
          <a:off x="10528300" y="15300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7" name="直線コネクタ 456"/>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xdr:rowOff>
    </xdr:from>
    <xdr:to>
      <xdr:col>55</xdr:col>
      <xdr:colOff>0</xdr:colOff>
      <xdr:row>97</xdr:row>
      <xdr:rowOff>86360</xdr:rowOff>
    </xdr:to>
    <xdr:cxnSp macro="">
      <xdr:nvCxnSpPr>
        <xdr:cNvPr id="458" name="直線コネクタ 457"/>
        <xdr:cNvCxnSpPr/>
      </xdr:nvCxnSpPr>
      <xdr:spPr>
        <a:xfrm flipV="1">
          <a:off x="9639300" y="1663827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34290</xdr:rowOff>
    </xdr:from>
    <xdr:ext cx="534670" cy="259080"/>
    <xdr:sp macro="" textlink="">
      <xdr:nvSpPr>
        <xdr:cNvPr id="459" name="普通建設事業費 （ うち更新整備　）平均値テキスト"/>
        <xdr:cNvSpPr txBox="1"/>
      </xdr:nvSpPr>
      <xdr:spPr>
        <a:xfrm>
          <a:off x="10528300" y="16664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55880</xdr:rowOff>
    </xdr:from>
    <xdr:to>
      <xdr:col>55</xdr:col>
      <xdr:colOff>50800</xdr:colOff>
      <xdr:row>97</xdr:row>
      <xdr:rowOff>157480</xdr:rowOff>
    </xdr:to>
    <xdr:sp macro="" textlink="">
      <xdr:nvSpPr>
        <xdr:cNvPr id="460" name="フローチャート: 判断 459"/>
        <xdr:cNvSpPr/>
      </xdr:nvSpPr>
      <xdr:spPr>
        <a:xfrm>
          <a:off x="104267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86360</xdr:rowOff>
    </xdr:from>
    <xdr:to>
      <xdr:col>50</xdr:col>
      <xdr:colOff>114300</xdr:colOff>
      <xdr:row>97</xdr:row>
      <xdr:rowOff>151130</xdr:rowOff>
    </xdr:to>
    <xdr:cxnSp macro="">
      <xdr:nvCxnSpPr>
        <xdr:cNvPr id="461" name="直線コネクタ 460"/>
        <xdr:cNvCxnSpPr/>
      </xdr:nvCxnSpPr>
      <xdr:spPr>
        <a:xfrm flipV="1">
          <a:off x="8750300" y="167170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2" name="フローチャート: 判断 461"/>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25145" cy="259080"/>
    <xdr:sp macro="" textlink="">
      <xdr:nvSpPr>
        <xdr:cNvPr id="463" name="テキスト ボックス 462"/>
        <xdr:cNvSpPr txBox="1"/>
      </xdr:nvSpPr>
      <xdr:spPr>
        <a:xfrm>
          <a:off x="9371965" y="16781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151130</xdr:rowOff>
    </xdr:from>
    <xdr:to>
      <xdr:col>45</xdr:col>
      <xdr:colOff>177800</xdr:colOff>
      <xdr:row>98</xdr:row>
      <xdr:rowOff>52070</xdr:rowOff>
    </xdr:to>
    <xdr:cxnSp macro="">
      <xdr:nvCxnSpPr>
        <xdr:cNvPr id="464" name="直線コネクタ 463"/>
        <xdr:cNvCxnSpPr/>
      </xdr:nvCxnSpPr>
      <xdr:spPr>
        <a:xfrm flipV="1">
          <a:off x="7861300" y="16781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59055</xdr:rowOff>
    </xdr:from>
    <xdr:to>
      <xdr:col>46</xdr:col>
      <xdr:colOff>38100</xdr:colOff>
      <xdr:row>97</xdr:row>
      <xdr:rowOff>160655</xdr:rowOff>
    </xdr:to>
    <xdr:sp macro="" textlink="">
      <xdr:nvSpPr>
        <xdr:cNvPr id="465" name="フローチャート: 判断 464"/>
        <xdr:cNvSpPr/>
      </xdr:nvSpPr>
      <xdr:spPr>
        <a:xfrm>
          <a:off x="8699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25145" cy="251460"/>
    <xdr:sp macro="" textlink="">
      <xdr:nvSpPr>
        <xdr:cNvPr id="466" name="テキスト ボックス 465"/>
        <xdr:cNvSpPr txBox="1"/>
      </xdr:nvSpPr>
      <xdr:spPr>
        <a:xfrm>
          <a:off x="8482965" y="164655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45085</xdr:rowOff>
    </xdr:from>
    <xdr:to>
      <xdr:col>41</xdr:col>
      <xdr:colOff>50800</xdr:colOff>
      <xdr:row>98</xdr:row>
      <xdr:rowOff>52070</xdr:rowOff>
    </xdr:to>
    <xdr:cxnSp macro="">
      <xdr:nvCxnSpPr>
        <xdr:cNvPr id="467" name="直線コネクタ 466"/>
        <xdr:cNvCxnSpPr/>
      </xdr:nvCxnSpPr>
      <xdr:spPr>
        <a:xfrm>
          <a:off x="6972300" y="1667573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88900</xdr:rowOff>
    </xdr:from>
    <xdr:to>
      <xdr:col>41</xdr:col>
      <xdr:colOff>101600</xdr:colOff>
      <xdr:row>98</xdr:row>
      <xdr:rowOff>19050</xdr:rowOff>
    </xdr:to>
    <xdr:sp macro="" textlink="">
      <xdr:nvSpPr>
        <xdr:cNvPr id="468" name="フローチャート: 判断 467"/>
        <xdr:cNvSpPr/>
      </xdr:nvSpPr>
      <xdr:spPr>
        <a:xfrm>
          <a:off x="7810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35560</xdr:rowOff>
    </xdr:from>
    <xdr:ext cx="525145" cy="259080"/>
    <xdr:sp macro="" textlink="">
      <xdr:nvSpPr>
        <xdr:cNvPr id="469" name="テキスト ボックス 468"/>
        <xdr:cNvSpPr txBox="1"/>
      </xdr:nvSpPr>
      <xdr:spPr>
        <a:xfrm>
          <a:off x="759396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70" name="フローチャート: 判断 469"/>
        <xdr:cNvSpPr/>
      </xdr:nvSpPr>
      <xdr:spPr>
        <a:xfrm>
          <a:off x="6921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25145" cy="249555"/>
    <xdr:sp macro="" textlink="">
      <xdr:nvSpPr>
        <xdr:cNvPr id="471" name="テキスト ボックス 470"/>
        <xdr:cNvSpPr txBox="1"/>
      </xdr:nvSpPr>
      <xdr:spPr>
        <a:xfrm>
          <a:off x="6704965" y="167881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128270</xdr:rowOff>
    </xdr:from>
    <xdr:to>
      <xdr:col>55</xdr:col>
      <xdr:colOff>50800</xdr:colOff>
      <xdr:row>97</xdr:row>
      <xdr:rowOff>58420</xdr:rowOff>
    </xdr:to>
    <xdr:sp macro="" textlink="">
      <xdr:nvSpPr>
        <xdr:cNvPr id="477" name="楕円 476"/>
        <xdr:cNvSpPr/>
      </xdr:nvSpPr>
      <xdr:spPr>
        <a:xfrm>
          <a:off x="10426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151130</xdr:rowOff>
    </xdr:from>
    <xdr:ext cx="534670" cy="259080"/>
    <xdr:sp macro="" textlink="">
      <xdr:nvSpPr>
        <xdr:cNvPr id="478" name="普通建設事業費 （ うち更新整備　）該当値テキスト"/>
        <xdr:cNvSpPr txBox="1"/>
      </xdr:nvSpPr>
      <xdr:spPr>
        <a:xfrm>
          <a:off x="105283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34925</xdr:rowOff>
    </xdr:from>
    <xdr:to>
      <xdr:col>50</xdr:col>
      <xdr:colOff>165100</xdr:colOff>
      <xdr:row>97</xdr:row>
      <xdr:rowOff>136525</xdr:rowOff>
    </xdr:to>
    <xdr:sp macro="" textlink="">
      <xdr:nvSpPr>
        <xdr:cNvPr id="479" name="楕円 478"/>
        <xdr:cNvSpPr/>
      </xdr:nvSpPr>
      <xdr:spPr>
        <a:xfrm>
          <a:off x="9588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153035</xdr:rowOff>
    </xdr:from>
    <xdr:ext cx="525145" cy="259080"/>
    <xdr:sp macro="" textlink="">
      <xdr:nvSpPr>
        <xdr:cNvPr id="480" name="テキスト ボックス 479"/>
        <xdr:cNvSpPr txBox="1"/>
      </xdr:nvSpPr>
      <xdr:spPr>
        <a:xfrm>
          <a:off x="9371965" y="16440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100330</xdr:rowOff>
    </xdr:from>
    <xdr:to>
      <xdr:col>46</xdr:col>
      <xdr:colOff>38100</xdr:colOff>
      <xdr:row>98</xdr:row>
      <xdr:rowOff>30480</xdr:rowOff>
    </xdr:to>
    <xdr:sp macro="" textlink="">
      <xdr:nvSpPr>
        <xdr:cNvPr id="481" name="楕円 480"/>
        <xdr:cNvSpPr/>
      </xdr:nvSpPr>
      <xdr:spPr>
        <a:xfrm>
          <a:off x="8699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21590</xdr:rowOff>
    </xdr:from>
    <xdr:ext cx="525145" cy="259080"/>
    <xdr:sp macro="" textlink="">
      <xdr:nvSpPr>
        <xdr:cNvPr id="482" name="テキスト ボックス 481"/>
        <xdr:cNvSpPr txBox="1"/>
      </xdr:nvSpPr>
      <xdr:spPr>
        <a:xfrm>
          <a:off x="8482965" y="168236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635</xdr:rowOff>
    </xdr:from>
    <xdr:to>
      <xdr:col>41</xdr:col>
      <xdr:colOff>101600</xdr:colOff>
      <xdr:row>98</xdr:row>
      <xdr:rowOff>102235</xdr:rowOff>
    </xdr:to>
    <xdr:sp macro="" textlink="">
      <xdr:nvSpPr>
        <xdr:cNvPr id="483" name="楕円 482"/>
        <xdr:cNvSpPr/>
      </xdr:nvSpPr>
      <xdr:spPr>
        <a:xfrm>
          <a:off x="7810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93345</xdr:rowOff>
    </xdr:from>
    <xdr:ext cx="460375" cy="259080"/>
    <xdr:sp macro="" textlink="">
      <xdr:nvSpPr>
        <xdr:cNvPr id="484" name="テキスト ボックス 483"/>
        <xdr:cNvSpPr txBox="1"/>
      </xdr:nvSpPr>
      <xdr:spPr>
        <a:xfrm>
          <a:off x="7626350" y="168954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166370</xdr:rowOff>
    </xdr:from>
    <xdr:to>
      <xdr:col>36</xdr:col>
      <xdr:colOff>165100</xdr:colOff>
      <xdr:row>97</xdr:row>
      <xdr:rowOff>95885</xdr:rowOff>
    </xdr:to>
    <xdr:sp macro="" textlink="">
      <xdr:nvSpPr>
        <xdr:cNvPr id="485" name="楕円 484"/>
        <xdr:cNvSpPr/>
      </xdr:nvSpPr>
      <xdr:spPr>
        <a:xfrm>
          <a:off x="6921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112395</xdr:rowOff>
    </xdr:from>
    <xdr:ext cx="525145" cy="249555"/>
    <xdr:sp macro="" textlink="">
      <xdr:nvSpPr>
        <xdr:cNvPr id="486" name="テキスト ボックス 485"/>
        <xdr:cNvSpPr txBox="1"/>
      </xdr:nvSpPr>
      <xdr:spPr>
        <a:xfrm>
          <a:off x="6704965" y="164001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5" name="テキスト ボックス 494"/>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498" name="テキスト ボックス 497"/>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7835" cy="259080"/>
    <xdr:sp macro="" textlink="">
      <xdr:nvSpPr>
        <xdr:cNvPr id="500" name="テキスト ボックス 499"/>
        <xdr:cNvSpPr txBox="1"/>
      </xdr:nvSpPr>
      <xdr:spPr>
        <a:xfrm>
          <a:off x="11978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2" name="テキスト ボックス 501"/>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08" name="テキスト ボックス 507"/>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109855</xdr:rowOff>
    </xdr:from>
    <xdr:to>
      <xdr:col>85</xdr:col>
      <xdr:colOff>126365</xdr:colOff>
      <xdr:row>39</xdr:row>
      <xdr:rowOff>44450</xdr:rowOff>
    </xdr:to>
    <xdr:cxnSp macro="">
      <xdr:nvCxnSpPr>
        <xdr:cNvPr id="510" name="直線コネクタ 509"/>
        <xdr:cNvCxnSpPr/>
      </xdr:nvCxnSpPr>
      <xdr:spPr>
        <a:xfrm flipV="1">
          <a:off x="16317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56515</xdr:rowOff>
    </xdr:from>
    <xdr:ext cx="534670" cy="258445"/>
    <xdr:sp macro="" textlink="">
      <xdr:nvSpPr>
        <xdr:cNvPr id="513" name="災害復旧事業費最大値テキスト"/>
        <xdr:cNvSpPr txBox="1"/>
      </xdr:nvSpPr>
      <xdr:spPr>
        <a:xfrm>
          <a:off x="16370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109855</xdr:rowOff>
    </xdr:from>
    <xdr:to>
      <xdr:col>86</xdr:col>
      <xdr:colOff>25400</xdr:colOff>
      <xdr:row>30</xdr:row>
      <xdr:rowOff>109855</xdr:rowOff>
    </xdr:to>
    <xdr:cxnSp macro="">
      <xdr:nvCxnSpPr>
        <xdr:cNvPr id="514" name="直線コネクタ 513"/>
        <xdr:cNvCxnSpPr/>
      </xdr:nvCxnSpPr>
      <xdr:spPr>
        <a:xfrm>
          <a:off x="16230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22860</xdr:rowOff>
    </xdr:from>
    <xdr:to>
      <xdr:col>85</xdr:col>
      <xdr:colOff>127000</xdr:colOff>
      <xdr:row>39</xdr:row>
      <xdr:rowOff>44450</xdr:rowOff>
    </xdr:to>
    <xdr:cxnSp macro="">
      <xdr:nvCxnSpPr>
        <xdr:cNvPr id="515" name="直線コネクタ 514"/>
        <xdr:cNvCxnSpPr/>
      </xdr:nvCxnSpPr>
      <xdr:spPr>
        <a:xfrm flipV="1">
          <a:off x="15481300" y="67094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80645</xdr:rowOff>
    </xdr:from>
    <xdr:ext cx="469900" cy="259080"/>
    <xdr:sp macro="" textlink="">
      <xdr:nvSpPr>
        <xdr:cNvPr id="516" name="災害復旧事業費平均値テキスト"/>
        <xdr:cNvSpPr txBox="1"/>
      </xdr:nvSpPr>
      <xdr:spPr>
        <a:xfrm>
          <a:off x="16370300" y="6424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17" name="フローチャート: 判断 51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44450</xdr:rowOff>
    </xdr:to>
    <xdr:cxnSp macro="">
      <xdr:nvCxnSpPr>
        <xdr:cNvPr id="518" name="直線コネクタ 517"/>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128270</xdr:rowOff>
    </xdr:from>
    <xdr:to>
      <xdr:col>81</xdr:col>
      <xdr:colOff>101600</xdr:colOff>
      <xdr:row>39</xdr:row>
      <xdr:rowOff>58420</xdr:rowOff>
    </xdr:to>
    <xdr:sp macro="" textlink="">
      <xdr:nvSpPr>
        <xdr:cNvPr id="519" name="フローチャート: 判断 51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74930</xdr:rowOff>
    </xdr:from>
    <xdr:ext cx="378460" cy="251460"/>
    <xdr:sp macro="" textlink="">
      <xdr:nvSpPr>
        <xdr:cNvPr id="520" name="テキスト ボックス 519"/>
        <xdr:cNvSpPr txBox="1"/>
      </xdr:nvSpPr>
      <xdr:spPr>
        <a:xfrm>
          <a:off x="1529207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40640</xdr:rowOff>
    </xdr:from>
    <xdr:to>
      <xdr:col>76</xdr:col>
      <xdr:colOff>114300</xdr:colOff>
      <xdr:row>39</xdr:row>
      <xdr:rowOff>43180</xdr:rowOff>
    </xdr:to>
    <xdr:cxnSp macro="">
      <xdr:nvCxnSpPr>
        <xdr:cNvPr id="521" name="直線コネクタ 520"/>
        <xdr:cNvCxnSpPr/>
      </xdr:nvCxnSpPr>
      <xdr:spPr>
        <a:xfrm>
          <a:off x="13703300" y="6727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123190</xdr:rowOff>
    </xdr:from>
    <xdr:to>
      <xdr:col>76</xdr:col>
      <xdr:colOff>165100</xdr:colOff>
      <xdr:row>39</xdr:row>
      <xdr:rowOff>53340</xdr:rowOff>
    </xdr:to>
    <xdr:sp macro="" textlink="">
      <xdr:nvSpPr>
        <xdr:cNvPr id="522" name="フローチャート: 判断 521"/>
        <xdr:cNvSpPr/>
      </xdr:nvSpPr>
      <xdr:spPr>
        <a:xfrm>
          <a:off x="14541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69850</xdr:rowOff>
    </xdr:from>
    <xdr:ext cx="378460" cy="259080"/>
    <xdr:sp macro="" textlink="">
      <xdr:nvSpPr>
        <xdr:cNvPr id="523" name="テキスト ボックス 522"/>
        <xdr:cNvSpPr txBox="1"/>
      </xdr:nvSpPr>
      <xdr:spPr>
        <a:xfrm>
          <a:off x="14403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4" name="直線コネクタ 523"/>
        <xdr:cNvCxnSpPr/>
      </xdr:nvCxnSpPr>
      <xdr:spPr>
        <a:xfrm flipV="1">
          <a:off x="12814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128905</xdr:rowOff>
    </xdr:from>
    <xdr:to>
      <xdr:col>72</xdr:col>
      <xdr:colOff>38100</xdr:colOff>
      <xdr:row>39</xdr:row>
      <xdr:rowOff>59055</xdr:rowOff>
    </xdr:to>
    <xdr:sp macro="" textlink="">
      <xdr:nvSpPr>
        <xdr:cNvPr id="525" name="フローチャート: 判断 524"/>
        <xdr:cNvSpPr/>
      </xdr:nvSpPr>
      <xdr:spPr>
        <a:xfrm>
          <a:off x="13652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75565</xdr:rowOff>
    </xdr:from>
    <xdr:ext cx="378460" cy="250825"/>
    <xdr:sp macro="" textlink="">
      <xdr:nvSpPr>
        <xdr:cNvPr id="526" name="テキスト ボックス 525"/>
        <xdr:cNvSpPr txBox="1"/>
      </xdr:nvSpPr>
      <xdr:spPr>
        <a:xfrm>
          <a:off x="13514070" y="6419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113030</xdr:rowOff>
    </xdr:from>
    <xdr:to>
      <xdr:col>67</xdr:col>
      <xdr:colOff>101600</xdr:colOff>
      <xdr:row>39</xdr:row>
      <xdr:rowOff>43180</xdr:rowOff>
    </xdr:to>
    <xdr:sp macro="" textlink="">
      <xdr:nvSpPr>
        <xdr:cNvPr id="527" name="フローチャート: 判断 526"/>
        <xdr:cNvSpPr/>
      </xdr:nvSpPr>
      <xdr:spPr>
        <a:xfrm>
          <a:off x="1276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59690</xdr:rowOff>
    </xdr:from>
    <xdr:ext cx="378460" cy="259080"/>
    <xdr:sp macro="" textlink="">
      <xdr:nvSpPr>
        <xdr:cNvPr id="528" name="テキスト ボックス 527"/>
        <xdr:cNvSpPr txBox="1"/>
      </xdr:nvSpPr>
      <xdr:spPr>
        <a:xfrm>
          <a:off x="12625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4" name="楕円 533"/>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58420</xdr:rowOff>
    </xdr:from>
    <xdr:ext cx="378460" cy="259080"/>
    <xdr:sp macro="" textlink="">
      <xdr:nvSpPr>
        <xdr:cNvPr id="535" name="災害復旧事業費該当値テキスト"/>
        <xdr:cNvSpPr txBox="1"/>
      </xdr:nvSpPr>
      <xdr:spPr>
        <a:xfrm>
          <a:off x="1637030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0030" cy="251460"/>
    <xdr:sp macro="" textlink="">
      <xdr:nvSpPr>
        <xdr:cNvPr id="537" name="テキスト ボックス 536"/>
        <xdr:cNvSpPr txBox="1"/>
      </xdr:nvSpPr>
      <xdr:spPr>
        <a:xfrm>
          <a:off x="15356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93980</xdr:rowOff>
    </xdr:to>
    <xdr:sp macro="" textlink="">
      <xdr:nvSpPr>
        <xdr:cNvPr id="538" name="楕円 537"/>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85090</xdr:rowOff>
    </xdr:from>
    <xdr:ext cx="313690" cy="259080"/>
    <xdr:sp macro="" textlink="">
      <xdr:nvSpPr>
        <xdr:cNvPr id="539" name="テキスト ボックス 538"/>
        <xdr:cNvSpPr txBox="1"/>
      </xdr:nvSpPr>
      <xdr:spPr>
        <a:xfrm>
          <a:off x="14435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160655</xdr:rowOff>
    </xdr:from>
    <xdr:to>
      <xdr:col>72</xdr:col>
      <xdr:colOff>38100</xdr:colOff>
      <xdr:row>39</xdr:row>
      <xdr:rowOff>90805</xdr:rowOff>
    </xdr:to>
    <xdr:sp macro="" textlink="">
      <xdr:nvSpPr>
        <xdr:cNvPr id="540" name="楕円 539"/>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81915</xdr:rowOff>
    </xdr:from>
    <xdr:ext cx="313690" cy="259080"/>
    <xdr:sp macro="" textlink="">
      <xdr:nvSpPr>
        <xdr:cNvPr id="541" name="テキスト ボックス 540"/>
        <xdr:cNvSpPr txBox="1"/>
      </xdr:nvSpPr>
      <xdr:spPr>
        <a:xfrm>
          <a:off x="13546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0030" cy="251460"/>
    <xdr:sp macro="" textlink="">
      <xdr:nvSpPr>
        <xdr:cNvPr id="543" name="テキスト ボックス 542"/>
        <xdr:cNvSpPr txBox="1"/>
      </xdr:nvSpPr>
      <xdr:spPr>
        <a:xfrm>
          <a:off x="1268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2" name="テキスト ボックス 551"/>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55" name="テキスト ボックス 554"/>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57" name="テキスト ボックス 556"/>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69" name="テキスト ボックス 568"/>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2" name="テキスト ボックス 571"/>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5" name="テキスト ボックス 574"/>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7" name="テキスト ボックス 576"/>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6" name="テキスト ボックス 585"/>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88" name="テキスト ボックス 587"/>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0" name="テキスト ボックス 589"/>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2" name="テキスト ボックス 591"/>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1" name="テキスト ボックス 600"/>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4" name="テキスト ボックス 603"/>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08" name="テキスト ボックス 607"/>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4" name="テキスト ボックス 613"/>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110490</xdr:rowOff>
    </xdr:from>
    <xdr:to>
      <xdr:col>85</xdr:col>
      <xdr:colOff>126365</xdr:colOff>
      <xdr:row>77</xdr:row>
      <xdr:rowOff>147320</xdr:rowOff>
    </xdr:to>
    <xdr:cxnSp macro="">
      <xdr:nvCxnSpPr>
        <xdr:cNvPr id="616" name="直線コネクタ 615"/>
        <xdr:cNvCxnSpPr/>
      </xdr:nvCxnSpPr>
      <xdr:spPr>
        <a:xfrm flipV="1">
          <a:off x="16317595" y="1211199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151130</xdr:rowOff>
    </xdr:from>
    <xdr:ext cx="534670" cy="259080"/>
    <xdr:sp macro="" textlink="">
      <xdr:nvSpPr>
        <xdr:cNvPr id="617" name="公債費最小値テキスト"/>
        <xdr:cNvSpPr txBox="1"/>
      </xdr:nvSpPr>
      <xdr:spPr>
        <a:xfrm>
          <a:off x="16370300" y="1335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18" name="直線コネクタ 617"/>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57150</xdr:rowOff>
    </xdr:from>
    <xdr:ext cx="534670" cy="259080"/>
    <xdr:sp macro="" textlink="">
      <xdr:nvSpPr>
        <xdr:cNvPr id="619" name="公債費最大値テキスト"/>
        <xdr:cNvSpPr txBox="1"/>
      </xdr:nvSpPr>
      <xdr:spPr>
        <a:xfrm>
          <a:off x="16370300" y="1188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110490</xdr:rowOff>
    </xdr:from>
    <xdr:to>
      <xdr:col>86</xdr:col>
      <xdr:colOff>25400</xdr:colOff>
      <xdr:row>70</xdr:row>
      <xdr:rowOff>110490</xdr:rowOff>
    </xdr:to>
    <xdr:cxnSp macro="">
      <xdr:nvCxnSpPr>
        <xdr:cNvPr id="620" name="直線コネクタ 619"/>
        <xdr:cNvCxnSpPr/>
      </xdr:nvCxnSpPr>
      <xdr:spPr>
        <a:xfrm>
          <a:off x="16230600" y="1211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130810</xdr:rowOff>
    </xdr:from>
    <xdr:to>
      <xdr:col>85</xdr:col>
      <xdr:colOff>127000</xdr:colOff>
      <xdr:row>74</xdr:row>
      <xdr:rowOff>135255</xdr:rowOff>
    </xdr:to>
    <xdr:cxnSp macro="">
      <xdr:nvCxnSpPr>
        <xdr:cNvPr id="621" name="直線コネクタ 620"/>
        <xdr:cNvCxnSpPr/>
      </xdr:nvCxnSpPr>
      <xdr:spPr>
        <a:xfrm flipV="1">
          <a:off x="15481300" y="128181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33655</xdr:rowOff>
    </xdr:from>
    <xdr:ext cx="534670" cy="258445"/>
    <xdr:sp macro="" textlink="">
      <xdr:nvSpPr>
        <xdr:cNvPr id="622" name="公債費平均値テキスト"/>
        <xdr:cNvSpPr txBox="1"/>
      </xdr:nvSpPr>
      <xdr:spPr>
        <a:xfrm>
          <a:off x="16370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55245</xdr:rowOff>
    </xdr:from>
    <xdr:to>
      <xdr:col>85</xdr:col>
      <xdr:colOff>177800</xdr:colOff>
      <xdr:row>75</xdr:row>
      <xdr:rowOff>156845</xdr:rowOff>
    </xdr:to>
    <xdr:sp macro="" textlink="">
      <xdr:nvSpPr>
        <xdr:cNvPr id="623" name="フローチャート: 判断 622"/>
        <xdr:cNvSpPr/>
      </xdr:nvSpPr>
      <xdr:spPr>
        <a:xfrm>
          <a:off x="16268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135255</xdr:rowOff>
    </xdr:from>
    <xdr:to>
      <xdr:col>81</xdr:col>
      <xdr:colOff>50800</xdr:colOff>
      <xdr:row>75</xdr:row>
      <xdr:rowOff>2540</xdr:rowOff>
    </xdr:to>
    <xdr:cxnSp macro="">
      <xdr:nvCxnSpPr>
        <xdr:cNvPr id="624" name="直線コネクタ 623"/>
        <xdr:cNvCxnSpPr/>
      </xdr:nvCxnSpPr>
      <xdr:spPr>
        <a:xfrm flipV="1">
          <a:off x="14592300" y="128225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41275</xdr:rowOff>
    </xdr:from>
    <xdr:to>
      <xdr:col>81</xdr:col>
      <xdr:colOff>101600</xdr:colOff>
      <xdr:row>75</xdr:row>
      <xdr:rowOff>143510</xdr:rowOff>
    </xdr:to>
    <xdr:sp macro="" textlink="">
      <xdr:nvSpPr>
        <xdr:cNvPr id="625" name="フローチャート: 判断 624"/>
        <xdr:cNvSpPr/>
      </xdr:nvSpPr>
      <xdr:spPr>
        <a:xfrm>
          <a:off x="15430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133985</xdr:rowOff>
    </xdr:from>
    <xdr:ext cx="525145" cy="249555"/>
    <xdr:sp macro="" textlink="">
      <xdr:nvSpPr>
        <xdr:cNvPr id="626" name="テキスト ボックス 625"/>
        <xdr:cNvSpPr txBox="1"/>
      </xdr:nvSpPr>
      <xdr:spPr>
        <a:xfrm>
          <a:off x="15213965" y="12992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2540</xdr:rowOff>
    </xdr:from>
    <xdr:to>
      <xdr:col>76</xdr:col>
      <xdr:colOff>114300</xdr:colOff>
      <xdr:row>75</xdr:row>
      <xdr:rowOff>21590</xdr:rowOff>
    </xdr:to>
    <xdr:cxnSp macro="">
      <xdr:nvCxnSpPr>
        <xdr:cNvPr id="627" name="直線コネクタ 626"/>
        <xdr:cNvCxnSpPr/>
      </xdr:nvCxnSpPr>
      <xdr:spPr>
        <a:xfrm flipV="1">
          <a:off x="13703300" y="12861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15875</xdr:rowOff>
    </xdr:from>
    <xdr:to>
      <xdr:col>76</xdr:col>
      <xdr:colOff>165100</xdr:colOff>
      <xdr:row>75</xdr:row>
      <xdr:rowOff>117475</xdr:rowOff>
    </xdr:to>
    <xdr:sp macro="" textlink="">
      <xdr:nvSpPr>
        <xdr:cNvPr id="628" name="フローチャート: 判断 627"/>
        <xdr:cNvSpPr/>
      </xdr:nvSpPr>
      <xdr:spPr>
        <a:xfrm>
          <a:off x="14541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109220</xdr:rowOff>
    </xdr:from>
    <xdr:ext cx="525145" cy="251460"/>
    <xdr:sp macro="" textlink="">
      <xdr:nvSpPr>
        <xdr:cNvPr id="629" name="テキスト ボックス 628"/>
        <xdr:cNvSpPr txBox="1"/>
      </xdr:nvSpPr>
      <xdr:spPr>
        <a:xfrm>
          <a:off x="14324965" y="129679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137160</xdr:rowOff>
    </xdr:from>
    <xdr:to>
      <xdr:col>71</xdr:col>
      <xdr:colOff>177800</xdr:colOff>
      <xdr:row>75</xdr:row>
      <xdr:rowOff>21590</xdr:rowOff>
    </xdr:to>
    <xdr:cxnSp macro="">
      <xdr:nvCxnSpPr>
        <xdr:cNvPr id="630" name="直線コネクタ 629"/>
        <xdr:cNvCxnSpPr/>
      </xdr:nvCxnSpPr>
      <xdr:spPr>
        <a:xfrm>
          <a:off x="12814300" y="12824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61595</xdr:rowOff>
    </xdr:from>
    <xdr:to>
      <xdr:col>72</xdr:col>
      <xdr:colOff>38100</xdr:colOff>
      <xdr:row>75</xdr:row>
      <xdr:rowOff>163195</xdr:rowOff>
    </xdr:to>
    <xdr:sp macro="" textlink="">
      <xdr:nvSpPr>
        <xdr:cNvPr id="631" name="フローチャート: 判断 630"/>
        <xdr:cNvSpPr/>
      </xdr:nvSpPr>
      <xdr:spPr>
        <a:xfrm>
          <a:off x="13652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154940</xdr:rowOff>
    </xdr:from>
    <xdr:ext cx="525145" cy="251460"/>
    <xdr:sp macro="" textlink="">
      <xdr:nvSpPr>
        <xdr:cNvPr id="632" name="テキスト ボックス 631"/>
        <xdr:cNvSpPr txBox="1"/>
      </xdr:nvSpPr>
      <xdr:spPr>
        <a:xfrm>
          <a:off x="13435965" y="13013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116840</xdr:rowOff>
    </xdr:from>
    <xdr:to>
      <xdr:col>67</xdr:col>
      <xdr:colOff>101600</xdr:colOff>
      <xdr:row>75</xdr:row>
      <xdr:rowOff>46990</xdr:rowOff>
    </xdr:to>
    <xdr:sp macro="" textlink="">
      <xdr:nvSpPr>
        <xdr:cNvPr id="633" name="フローチャート: 判断 632"/>
        <xdr:cNvSpPr/>
      </xdr:nvSpPr>
      <xdr:spPr>
        <a:xfrm>
          <a:off x="12763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38100</xdr:rowOff>
    </xdr:from>
    <xdr:ext cx="525145" cy="259080"/>
    <xdr:sp macro="" textlink="">
      <xdr:nvSpPr>
        <xdr:cNvPr id="634" name="テキスト ボックス 633"/>
        <xdr:cNvSpPr txBox="1"/>
      </xdr:nvSpPr>
      <xdr:spPr>
        <a:xfrm>
          <a:off x="12546965" y="12896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80010</xdr:rowOff>
    </xdr:from>
    <xdr:to>
      <xdr:col>85</xdr:col>
      <xdr:colOff>177800</xdr:colOff>
      <xdr:row>75</xdr:row>
      <xdr:rowOff>10160</xdr:rowOff>
    </xdr:to>
    <xdr:sp macro="" textlink="">
      <xdr:nvSpPr>
        <xdr:cNvPr id="640" name="楕円 639"/>
        <xdr:cNvSpPr/>
      </xdr:nvSpPr>
      <xdr:spPr>
        <a:xfrm>
          <a:off x="162687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102870</xdr:rowOff>
    </xdr:from>
    <xdr:ext cx="534670" cy="259080"/>
    <xdr:sp macro="" textlink="">
      <xdr:nvSpPr>
        <xdr:cNvPr id="641" name="公債費該当値テキスト"/>
        <xdr:cNvSpPr txBox="1"/>
      </xdr:nvSpPr>
      <xdr:spPr>
        <a:xfrm>
          <a:off x="16370300" y="1261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84455</xdr:rowOff>
    </xdr:from>
    <xdr:to>
      <xdr:col>81</xdr:col>
      <xdr:colOff>101600</xdr:colOff>
      <xdr:row>75</xdr:row>
      <xdr:rowOff>14605</xdr:rowOff>
    </xdr:to>
    <xdr:sp macro="" textlink="">
      <xdr:nvSpPr>
        <xdr:cNvPr id="642" name="楕円 641"/>
        <xdr:cNvSpPr/>
      </xdr:nvSpPr>
      <xdr:spPr>
        <a:xfrm>
          <a:off x="15430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31115</xdr:rowOff>
    </xdr:from>
    <xdr:ext cx="525145" cy="249555"/>
    <xdr:sp macro="" textlink="">
      <xdr:nvSpPr>
        <xdr:cNvPr id="643" name="テキスト ボックス 642"/>
        <xdr:cNvSpPr txBox="1"/>
      </xdr:nvSpPr>
      <xdr:spPr>
        <a:xfrm>
          <a:off x="15213965" y="125469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123190</xdr:rowOff>
    </xdr:from>
    <xdr:to>
      <xdr:col>76</xdr:col>
      <xdr:colOff>165100</xdr:colOff>
      <xdr:row>75</xdr:row>
      <xdr:rowOff>53340</xdr:rowOff>
    </xdr:to>
    <xdr:sp macro="" textlink="">
      <xdr:nvSpPr>
        <xdr:cNvPr id="644" name="楕円 643"/>
        <xdr:cNvSpPr/>
      </xdr:nvSpPr>
      <xdr:spPr>
        <a:xfrm>
          <a:off x="14541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69850</xdr:rowOff>
    </xdr:from>
    <xdr:ext cx="525145" cy="259080"/>
    <xdr:sp macro="" textlink="">
      <xdr:nvSpPr>
        <xdr:cNvPr id="645" name="テキスト ボックス 644"/>
        <xdr:cNvSpPr txBox="1"/>
      </xdr:nvSpPr>
      <xdr:spPr>
        <a:xfrm>
          <a:off x="14324965" y="125857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142240</xdr:rowOff>
    </xdr:from>
    <xdr:to>
      <xdr:col>72</xdr:col>
      <xdr:colOff>38100</xdr:colOff>
      <xdr:row>75</xdr:row>
      <xdr:rowOff>72390</xdr:rowOff>
    </xdr:to>
    <xdr:sp macro="" textlink="">
      <xdr:nvSpPr>
        <xdr:cNvPr id="646" name="楕円 645"/>
        <xdr:cNvSpPr/>
      </xdr:nvSpPr>
      <xdr:spPr>
        <a:xfrm>
          <a:off x="13652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88900</xdr:rowOff>
    </xdr:from>
    <xdr:ext cx="525145" cy="249555"/>
    <xdr:sp macro="" textlink="">
      <xdr:nvSpPr>
        <xdr:cNvPr id="647" name="テキスト ボックス 646"/>
        <xdr:cNvSpPr txBox="1"/>
      </xdr:nvSpPr>
      <xdr:spPr>
        <a:xfrm>
          <a:off x="13435965" y="126047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86360</xdr:rowOff>
    </xdr:from>
    <xdr:to>
      <xdr:col>67</xdr:col>
      <xdr:colOff>101600</xdr:colOff>
      <xdr:row>75</xdr:row>
      <xdr:rowOff>16510</xdr:rowOff>
    </xdr:to>
    <xdr:sp macro="" textlink="">
      <xdr:nvSpPr>
        <xdr:cNvPr id="648" name="楕円 647"/>
        <xdr:cNvSpPr/>
      </xdr:nvSpPr>
      <xdr:spPr>
        <a:xfrm>
          <a:off x="1276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33020</xdr:rowOff>
    </xdr:from>
    <xdr:ext cx="525145" cy="259080"/>
    <xdr:sp macro="" textlink="">
      <xdr:nvSpPr>
        <xdr:cNvPr id="649" name="テキスト ボックス 648"/>
        <xdr:cNvSpPr txBox="1"/>
      </xdr:nvSpPr>
      <xdr:spPr>
        <a:xfrm>
          <a:off x="12546965" y="12548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58" name="テキスト ボックス 657"/>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9395" cy="249555"/>
    <xdr:sp macro="" textlink="">
      <xdr:nvSpPr>
        <xdr:cNvPr id="661" name="テキスト ボックス 660"/>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6105" cy="249555"/>
    <xdr:sp macro="" textlink="">
      <xdr:nvSpPr>
        <xdr:cNvPr id="663" name="テキスト ボックス 662"/>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105" cy="249555"/>
    <xdr:sp macro="" textlink="">
      <xdr:nvSpPr>
        <xdr:cNvPr id="665" name="テキスト ボックス 664"/>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105" cy="249555"/>
    <xdr:sp macro="" textlink="">
      <xdr:nvSpPr>
        <xdr:cNvPr id="667" name="テキスト ボックス 666"/>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69" name="テキスト ボックス 668"/>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98</xdr:row>
      <xdr:rowOff>139700</xdr:rowOff>
    </xdr:to>
    <xdr:cxnSp macro="">
      <xdr:nvCxnSpPr>
        <xdr:cNvPr id="671" name="直線コネクタ 670"/>
        <xdr:cNvCxnSpPr/>
      </xdr:nvCxnSpPr>
      <xdr:spPr>
        <a:xfrm flipV="1">
          <a:off x="16317595" y="156470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149860</xdr:rowOff>
    </xdr:from>
    <xdr:ext cx="378460" cy="259080"/>
    <xdr:sp macro="" textlink="">
      <xdr:nvSpPr>
        <xdr:cNvPr id="672" name="積立金最小値テキスト"/>
        <xdr:cNvSpPr txBox="1"/>
      </xdr:nvSpPr>
      <xdr:spPr>
        <a:xfrm>
          <a:off x="16370300" y="16951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3" name="直線コネクタ 67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74" name="積立金最大値テキスト"/>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75" name="直線コネクタ 674"/>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121920</xdr:rowOff>
    </xdr:from>
    <xdr:to>
      <xdr:col>85</xdr:col>
      <xdr:colOff>127000</xdr:colOff>
      <xdr:row>98</xdr:row>
      <xdr:rowOff>128270</xdr:rowOff>
    </xdr:to>
    <xdr:cxnSp macro="">
      <xdr:nvCxnSpPr>
        <xdr:cNvPr id="676" name="直線コネクタ 675"/>
        <xdr:cNvCxnSpPr/>
      </xdr:nvCxnSpPr>
      <xdr:spPr>
        <a:xfrm flipV="1">
          <a:off x="15481300" y="169240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67310</xdr:rowOff>
    </xdr:from>
    <xdr:ext cx="534670" cy="259080"/>
    <xdr:sp macro="" textlink="">
      <xdr:nvSpPr>
        <xdr:cNvPr id="677" name="積立金平均値テキスト"/>
        <xdr:cNvSpPr txBox="1"/>
      </xdr:nvSpPr>
      <xdr:spPr>
        <a:xfrm>
          <a:off x="16370300" y="16697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678" name="フローチャート: 判断 677"/>
        <xdr:cNvSpPr/>
      </xdr:nvSpPr>
      <xdr:spPr>
        <a:xfrm>
          <a:off x="162687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98</xdr:row>
      <xdr:rowOff>128270</xdr:rowOff>
    </xdr:to>
    <xdr:cxnSp macro="">
      <xdr:nvCxnSpPr>
        <xdr:cNvPr id="679" name="直線コネクタ 678"/>
        <xdr:cNvCxnSpPr/>
      </xdr:nvCxnSpPr>
      <xdr:spPr>
        <a:xfrm>
          <a:off x="14592300" y="169233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0" name="フローチャート: 判断 679"/>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5080</xdr:rowOff>
    </xdr:from>
    <xdr:ext cx="525145" cy="259080"/>
    <xdr:sp macro="" textlink="">
      <xdr:nvSpPr>
        <xdr:cNvPr id="681" name="テキスト ボックス 680"/>
        <xdr:cNvSpPr txBox="1"/>
      </xdr:nvSpPr>
      <xdr:spPr>
        <a:xfrm>
          <a:off x="15213965" y="16635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121285</xdr:rowOff>
    </xdr:from>
    <xdr:to>
      <xdr:col>76</xdr:col>
      <xdr:colOff>114300</xdr:colOff>
      <xdr:row>98</xdr:row>
      <xdr:rowOff>125730</xdr:rowOff>
    </xdr:to>
    <xdr:cxnSp macro="">
      <xdr:nvCxnSpPr>
        <xdr:cNvPr id="682" name="直線コネクタ 681"/>
        <xdr:cNvCxnSpPr/>
      </xdr:nvCxnSpPr>
      <xdr:spPr>
        <a:xfrm flipV="1">
          <a:off x="13703300" y="169233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83" name="フローチャート: 判断 682"/>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13335</xdr:rowOff>
    </xdr:from>
    <xdr:ext cx="460375" cy="259080"/>
    <xdr:sp macro="" textlink="">
      <xdr:nvSpPr>
        <xdr:cNvPr id="684" name="テキスト ボックス 683"/>
        <xdr:cNvSpPr txBox="1"/>
      </xdr:nvSpPr>
      <xdr:spPr>
        <a:xfrm>
          <a:off x="14357350" y="166439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124460</xdr:rowOff>
    </xdr:from>
    <xdr:to>
      <xdr:col>71</xdr:col>
      <xdr:colOff>177800</xdr:colOff>
      <xdr:row>98</xdr:row>
      <xdr:rowOff>125730</xdr:rowOff>
    </xdr:to>
    <xdr:cxnSp macro="">
      <xdr:nvCxnSpPr>
        <xdr:cNvPr id="685" name="直線コネクタ 684"/>
        <xdr:cNvCxnSpPr/>
      </xdr:nvCxnSpPr>
      <xdr:spPr>
        <a:xfrm>
          <a:off x="12814300" y="16926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62230</xdr:rowOff>
    </xdr:from>
    <xdr:to>
      <xdr:col>72</xdr:col>
      <xdr:colOff>38100</xdr:colOff>
      <xdr:row>98</xdr:row>
      <xdr:rowOff>163830</xdr:rowOff>
    </xdr:to>
    <xdr:sp macro="" textlink="">
      <xdr:nvSpPr>
        <xdr:cNvPr id="686" name="フローチャート: 判断 685"/>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8890</xdr:rowOff>
    </xdr:from>
    <xdr:ext cx="525145" cy="249555"/>
    <xdr:sp macro="" textlink="">
      <xdr:nvSpPr>
        <xdr:cNvPr id="687" name="テキスト ボックス 686"/>
        <xdr:cNvSpPr txBox="1"/>
      </xdr:nvSpPr>
      <xdr:spPr>
        <a:xfrm>
          <a:off x="13435965" y="166395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65405</xdr:rowOff>
    </xdr:from>
    <xdr:to>
      <xdr:col>67</xdr:col>
      <xdr:colOff>101600</xdr:colOff>
      <xdr:row>98</xdr:row>
      <xdr:rowOff>167005</xdr:rowOff>
    </xdr:to>
    <xdr:sp macro="" textlink="">
      <xdr:nvSpPr>
        <xdr:cNvPr id="688" name="フローチャート: 判断 687"/>
        <xdr:cNvSpPr/>
      </xdr:nvSpPr>
      <xdr:spPr>
        <a:xfrm>
          <a:off x="12763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12065</xdr:rowOff>
    </xdr:from>
    <xdr:ext cx="525145" cy="259080"/>
    <xdr:sp macro="" textlink="">
      <xdr:nvSpPr>
        <xdr:cNvPr id="689" name="テキスト ボックス 688"/>
        <xdr:cNvSpPr txBox="1"/>
      </xdr:nvSpPr>
      <xdr:spPr>
        <a:xfrm>
          <a:off x="12546965" y="16642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71120</xdr:rowOff>
    </xdr:from>
    <xdr:to>
      <xdr:col>85</xdr:col>
      <xdr:colOff>177800</xdr:colOff>
      <xdr:row>99</xdr:row>
      <xdr:rowOff>1270</xdr:rowOff>
    </xdr:to>
    <xdr:sp macro="" textlink="">
      <xdr:nvSpPr>
        <xdr:cNvPr id="695" name="楕円 694"/>
        <xdr:cNvSpPr/>
      </xdr:nvSpPr>
      <xdr:spPr>
        <a:xfrm>
          <a:off x="16268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22860</xdr:rowOff>
    </xdr:from>
    <xdr:ext cx="469900" cy="259080"/>
    <xdr:sp macro="" textlink="">
      <xdr:nvSpPr>
        <xdr:cNvPr id="696" name="積立金該当値テキスト"/>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77470</xdr:rowOff>
    </xdr:from>
    <xdr:to>
      <xdr:col>81</xdr:col>
      <xdr:colOff>101600</xdr:colOff>
      <xdr:row>99</xdr:row>
      <xdr:rowOff>7620</xdr:rowOff>
    </xdr:to>
    <xdr:sp macro="" textlink="">
      <xdr:nvSpPr>
        <xdr:cNvPr id="697" name="楕円 696"/>
        <xdr:cNvSpPr/>
      </xdr:nvSpPr>
      <xdr:spPr>
        <a:xfrm>
          <a:off x="15430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170180</xdr:rowOff>
    </xdr:from>
    <xdr:ext cx="460375" cy="259080"/>
    <xdr:sp macro="" textlink="">
      <xdr:nvSpPr>
        <xdr:cNvPr id="698" name="テキスト ボックス 697"/>
        <xdr:cNvSpPr txBox="1"/>
      </xdr:nvSpPr>
      <xdr:spPr>
        <a:xfrm>
          <a:off x="15246350" y="169722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70485</xdr:rowOff>
    </xdr:from>
    <xdr:to>
      <xdr:col>76</xdr:col>
      <xdr:colOff>165100</xdr:colOff>
      <xdr:row>99</xdr:row>
      <xdr:rowOff>635</xdr:rowOff>
    </xdr:to>
    <xdr:sp macro="" textlink="">
      <xdr:nvSpPr>
        <xdr:cNvPr id="699" name="楕円 698"/>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163195</xdr:rowOff>
    </xdr:from>
    <xdr:ext cx="460375" cy="259080"/>
    <xdr:sp macro="" textlink="">
      <xdr:nvSpPr>
        <xdr:cNvPr id="700" name="テキスト ボックス 699"/>
        <xdr:cNvSpPr txBox="1"/>
      </xdr:nvSpPr>
      <xdr:spPr>
        <a:xfrm>
          <a:off x="14357350" y="169652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5080</xdr:rowOff>
    </xdr:to>
    <xdr:sp macro="" textlink="">
      <xdr:nvSpPr>
        <xdr:cNvPr id="701" name="楕円 700"/>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167640</xdr:rowOff>
    </xdr:from>
    <xdr:ext cx="460375" cy="250190"/>
    <xdr:sp macro="" textlink="">
      <xdr:nvSpPr>
        <xdr:cNvPr id="702" name="テキスト ボックス 701"/>
        <xdr:cNvSpPr txBox="1"/>
      </xdr:nvSpPr>
      <xdr:spPr>
        <a:xfrm>
          <a:off x="13468350" y="1696974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73660</xdr:rowOff>
    </xdr:from>
    <xdr:to>
      <xdr:col>67</xdr:col>
      <xdr:colOff>101600</xdr:colOff>
      <xdr:row>99</xdr:row>
      <xdr:rowOff>3810</xdr:rowOff>
    </xdr:to>
    <xdr:sp macro="" textlink="">
      <xdr:nvSpPr>
        <xdr:cNvPr id="703" name="楕円 702"/>
        <xdr:cNvSpPr/>
      </xdr:nvSpPr>
      <xdr:spPr>
        <a:xfrm>
          <a:off x="12763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166370</xdr:rowOff>
    </xdr:from>
    <xdr:ext cx="460375" cy="251460"/>
    <xdr:sp macro="" textlink="">
      <xdr:nvSpPr>
        <xdr:cNvPr id="704" name="テキスト ボックス 703"/>
        <xdr:cNvSpPr txBox="1"/>
      </xdr:nvSpPr>
      <xdr:spPr>
        <a:xfrm>
          <a:off x="12579350" y="169684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3" name="テキスト ボックス 712"/>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16" name="テキスト ボックス 715"/>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18" name="テキスト ボックス 717"/>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20" name="テキスト ボックス 719"/>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26" name="テキスト ボックス 725"/>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140335</xdr:rowOff>
    </xdr:from>
    <xdr:to>
      <xdr:col>116</xdr:col>
      <xdr:colOff>62865</xdr:colOff>
      <xdr:row>39</xdr:row>
      <xdr:rowOff>44450</xdr:rowOff>
    </xdr:to>
    <xdr:cxnSp macro="">
      <xdr:nvCxnSpPr>
        <xdr:cNvPr id="728" name="直線コネクタ 727"/>
        <xdr:cNvCxnSpPr/>
      </xdr:nvCxnSpPr>
      <xdr:spPr>
        <a:xfrm flipV="1">
          <a:off x="22159595" y="5455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86995</xdr:rowOff>
    </xdr:from>
    <xdr:ext cx="534670" cy="250825"/>
    <xdr:sp macro="" textlink="">
      <xdr:nvSpPr>
        <xdr:cNvPr id="731" name="投資及び出資金最大値テキスト"/>
        <xdr:cNvSpPr txBox="1"/>
      </xdr:nvSpPr>
      <xdr:spPr>
        <a:xfrm>
          <a:off x="22212300" y="5230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140335</xdr:rowOff>
    </xdr:from>
    <xdr:to>
      <xdr:col>116</xdr:col>
      <xdr:colOff>152400</xdr:colOff>
      <xdr:row>31</xdr:row>
      <xdr:rowOff>140335</xdr:rowOff>
    </xdr:to>
    <xdr:cxnSp macro="">
      <xdr:nvCxnSpPr>
        <xdr:cNvPr id="732" name="直線コネクタ 731"/>
        <xdr:cNvCxnSpPr/>
      </xdr:nvCxnSpPr>
      <xdr:spPr>
        <a:xfrm>
          <a:off x="22072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49530</xdr:rowOff>
    </xdr:from>
    <xdr:to>
      <xdr:col>116</xdr:col>
      <xdr:colOff>63500</xdr:colOff>
      <xdr:row>38</xdr:row>
      <xdr:rowOff>54610</xdr:rowOff>
    </xdr:to>
    <xdr:cxnSp macro="">
      <xdr:nvCxnSpPr>
        <xdr:cNvPr id="733" name="直線コネクタ 732"/>
        <xdr:cNvCxnSpPr/>
      </xdr:nvCxnSpPr>
      <xdr:spPr>
        <a:xfrm>
          <a:off x="21323300" y="65646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67945</xdr:rowOff>
    </xdr:from>
    <xdr:ext cx="378460" cy="258445"/>
    <xdr:sp macro="" textlink="">
      <xdr:nvSpPr>
        <xdr:cNvPr id="734" name="投資及び出資金平均値テキスト"/>
        <xdr:cNvSpPr txBox="1"/>
      </xdr:nvSpPr>
      <xdr:spPr>
        <a:xfrm>
          <a:off x="22212300" y="658304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89535</xdr:rowOff>
    </xdr:from>
    <xdr:to>
      <xdr:col>116</xdr:col>
      <xdr:colOff>114300</xdr:colOff>
      <xdr:row>39</xdr:row>
      <xdr:rowOff>19685</xdr:rowOff>
    </xdr:to>
    <xdr:sp macro="" textlink="">
      <xdr:nvSpPr>
        <xdr:cNvPr id="735" name="フローチャート: 判断 734"/>
        <xdr:cNvSpPr/>
      </xdr:nvSpPr>
      <xdr:spPr>
        <a:xfrm>
          <a:off x="221107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39</xdr:row>
      <xdr:rowOff>36830</xdr:rowOff>
    </xdr:to>
    <xdr:cxnSp macro="">
      <xdr:nvCxnSpPr>
        <xdr:cNvPr id="736" name="直線コネクタ 735"/>
        <xdr:cNvCxnSpPr/>
      </xdr:nvCxnSpPr>
      <xdr:spPr>
        <a:xfrm flipV="1">
          <a:off x="20434300" y="65646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99695</xdr:rowOff>
    </xdr:from>
    <xdr:to>
      <xdr:col>112</xdr:col>
      <xdr:colOff>38100</xdr:colOff>
      <xdr:row>39</xdr:row>
      <xdr:rowOff>29845</xdr:rowOff>
    </xdr:to>
    <xdr:sp macro="" textlink="">
      <xdr:nvSpPr>
        <xdr:cNvPr id="737" name="フローチャート: 判断 736"/>
        <xdr:cNvSpPr/>
      </xdr:nvSpPr>
      <xdr:spPr>
        <a:xfrm>
          <a:off x="2127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20955</xdr:rowOff>
    </xdr:from>
    <xdr:ext cx="378460" cy="249555"/>
    <xdr:sp macro="" textlink="">
      <xdr:nvSpPr>
        <xdr:cNvPr id="738" name="テキスト ボックス 737"/>
        <xdr:cNvSpPr txBox="1"/>
      </xdr:nvSpPr>
      <xdr:spPr>
        <a:xfrm>
          <a:off x="21134070" y="67075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36830</xdr:rowOff>
    </xdr:from>
    <xdr:to>
      <xdr:col>107</xdr:col>
      <xdr:colOff>50800</xdr:colOff>
      <xdr:row>39</xdr:row>
      <xdr:rowOff>41275</xdr:rowOff>
    </xdr:to>
    <xdr:cxnSp macro="">
      <xdr:nvCxnSpPr>
        <xdr:cNvPr id="739" name="直線コネクタ 738"/>
        <xdr:cNvCxnSpPr/>
      </xdr:nvCxnSpPr>
      <xdr:spPr>
        <a:xfrm flipV="1">
          <a:off x="19545300" y="6723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0" name="フローチャート: 判断 739"/>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64135</xdr:rowOff>
    </xdr:from>
    <xdr:ext cx="378460" cy="250825"/>
    <xdr:sp macro="" textlink="">
      <xdr:nvSpPr>
        <xdr:cNvPr id="741" name="テキスト ボックス 740"/>
        <xdr:cNvSpPr txBox="1"/>
      </xdr:nvSpPr>
      <xdr:spPr>
        <a:xfrm>
          <a:off x="20245070" y="6407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36830</xdr:rowOff>
    </xdr:from>
    <xdr:to>
      <xdr:col>102</xdr:col>
      <xdr:colOff>114300</xdr:colOff>
      <xdr:row>39</xdr:row>
      <xdr:rowOff>41275</xdr:rowOff>
    </xdr:to>
    <xdr:cxnSp macro="">
      <xdr:nvCxnSpPr>
        <xdr:cNvPr id="742" name="直線コネクタ 741"/>
        <xdr:cNvCxnSpPr/>
      </xdr:nvCxnSpPr>
      <xdr:spPr>
        <a:xfrm>
          <a:off x="18656300" y="6723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106680</xdr:rowOff>
    </xdr:from>
    <xdr:to>
      <xdr:col>102</xdr:col>
      <xdr:colOff>165100</xdr:colOff>
      <xdr:row>39</xdr:row>
      <xdr:rowOff>36830</xdr:rowOff>
    </xdr:to>
    <xdr:sp macro="" textlink="">
      <xdr:nvSpPr>
        <xdr:cNvPr id="743" name="フローチャート: 判断 742"/>
        <xdr:cNvSpPr/>
      </xdr:nvSpPr>
      <xdr:spPr>
        <a:xfrm>
          <a:off x="19494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53340</xdr:rowOff>
    </xdr:from>
    <xdr:ext cx="378460" cy="250190"/>
    <xdr:sp macro="" textlink="">
      <xdr:nvSpPr>
        <xdr:cNvPr id="744" name="テキスト ボックス 743"/>
        <xdr:cNvSpPr txBox="1"/>
      </xdr:nvSpPr>
      <xdr:spPr>
        <a:xfrm>
          <a:off x="19356070" y="63969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45" name="フローチャート: 判断 744"/>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32385</xdr:rowOff>
    </xdr:from>
    <xdr:ext cx="460375" cy="249555"/>
    <xdr:sp macro="" textlink="">
      <xdr:nvSpPr>
        <xdr:cNvPr id="746" name="テキスト ボックス 745"/>
        <xdr:cNvSpPr txBox="1"/>
      </xdr:nvSpPr>
      <xdr:spPr>
        <a:xfrm>
          <a:off x="18421350" y="63760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52" name="楕円 751"/>
        <xdr:cNvSpPr/>
      </xdr:nvSpPr>
      <xdr:spPr>
        <a:xfrm>
          <a:off x="22110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26670</xdr:rowOff>
    </xdr:from>
    <xdr:ext cx="469900" cy="259080"/>
    <xdr:sp macro="" textlink="">
      <xdr:nvSpPr>
        <xdr:cNvPr id="753" name="投資及び出資金該当値テキスト"/>
        <xdr:cNvSpPr txBox="1"/>
      </xdr:nvSpPr>
      <xdr:spPr>
        <a:xfrm>
          <a:off x="22212300" y="637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754" name="楕円 753"/>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0375" cy="259080"/>
    <xdr:sp macro="" textlink="">
      <xdr:nvSpPr>
        <xdr:cNvPr id="755" name="テキスト ボックス 754"/>
        <xdr:cNvSpPr txBox="1"/>
      </xdr:nvSpPr>
      <xdr:spPr>
        <a:xfrm>
          <a:off x="21088350" y="6289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56" name="楕円 755"/>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78740</xdr:rowOff>
    </xdr:from>
    <xdr:ext cx="313690" cy="259080"/>
    <xdr:sp macro="" textlink="">
      <xdr:nvSpPr>
        <xdr:cNvPr id="757" name="テキスト ボックス 756"/>
        <xdr:cNvSpPr txBox="1"/>
      </xdr:nvSpPr>
      <xdr:spPr>
        <a:xfrm>
          <a:off x="20277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92075</xdr:rowOff>
    </xdr:to>
    <xdr:sp macro="" textlink="">
      <xdr:nvSpPr>
        <xdr:cNvPr id="758" name="楕円 757"/>
        <xdr:cNvSpPr/>
      </xdr:nvSpPr>
      <xdr:spPr>
        <a:xfrm>
          <a:off x="19494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83185</xdr:rowOff>
    </xdr:from>
    <xdr:ext cx="313690" cy="259080"/>
    <xdr:sp macro="" textlink="">
      <xdr:nvSpPr>
        <xdr:cNvPr id="759" name="テキスト ボックス 758"/>
        <xdr:cNvSpPr txBox="1"/>
      </xdr:nvSpPr>
      <xdr:spPr>
        <a:xfrm>
          <a:off x="19388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0" name="楕円 759"/>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78740</xdr:rowOff>
    </xdr:from>
    <xdr:ext cx="313690" cy="259080"/>
    <xdr:sp macro="" textlink="">
      <xdr:nvSpPr>
        <xdr:cNvPr id="761" name="テキスト ボックス 760"/>
        <xdr:cNvSpPr txBox="1"/>
      </xdr:nvSpPr>
      <xdr:spPr>
        <a:xfrm>
          <a:off x="18499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0" name="テキスト ボックス 769"/>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9395" cy="259080"/>
    <xdr:sp macro="" textlink="">
      <xdr:nvSpPr>
        <xdr:cNvPr id="773" name="テキスト ボックス 772"/>
        <xdr:cNvSpPr txBox="1"/>
      </xdr:nvSpPr>
      <xdr:spPr>
        <a:xfrm>
          <a:off x="18039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5" name="テキスト ボックス 774"/>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9" name="テキスト ボックス 778"/>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5" name="テキスト ボックス 784"/>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157480</xdr:rowOff>
    </xdr:from>
    <xdr:to>
      <xdr:col>116</xdr:col>
      <xdr:colOff>62865</xdr:colOff>
      <xdr:row>59</xdr:row>
      <xdr:rowOff>99060</xdr:rowOff>
    </xdr:to>
    <xdr:cxnSp macro="">
      <xdr:nvCxnSpPr>
        <xdr:cNvPr id="787" name="直線コネクタ 786"/>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104140</xdr:rowOff>
    </xdr:from>
    <xdr:ext cx="534670" cy="259080"/>
    <xdr:sp macro="" textlink="">
      <xdr:nvSpPr>
        <xdr:cNvPr id="790"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45,460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157480</xdr:rowOff>
    </xdr:from>
    <xdr:to>
      <xdr:col>116</xdr:col>
      <xdr:colOff>152400</xdr:colOff>
      <xdr:row>50</xdr:row>
      <xdr:rowOff>157480</xdr:rowOff>
    </xdr:to>
    <xdr:cxnSp macro="">
      <xdr:nvCxnSpPr>
        <xdr:cNvPr id="791" name="直線コネクタ 790"/>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80645</xdr:rowOff>
    </xdr:from>
    <xdr:to>
      <xdr:col>116</xdr:col>
      <xdr:colOff>63500</xdr:colOff>
      <xdr:row>59</xdr:row>
      <xdr:rowOff>84455</xdr:rowOff>
    </xdr:to>
    <xdr:cxnSp macro="">
      <xdr:nvCxnSpPr>
        <xdr:cNvPr id="792" name="直線コネクタ 791"/>
        <xdr:cNvCxnSpPr/>
      </xdr:nvCxnSpPr>
      <xdr:spPr>
        <a:xfrm flipV="1">
          <a:off x="21323300" y="101961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118110</xdr:rowOff>
    </xdr:from>
    <xdr:ext cx="469900" cy="259080"/>
    <xdr:sp macro="" textlink="">
      <xdr:nvSpPr>
        <xdr:cNvPr id="793" name="貸付金平均値テキスト"/>
        <xdr:cNvSpPr txBox="1"/>
      </xdr:nvSpPr>
      <xdr:spPr>
        <a:xfrm>
          <a:off x="22212300" y="9890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95250</xdr:rowOff>
    </xdr:from>
    <xdr:to>
      <xdr:col>116</xdr:col>
      <xdr:colOff>114300</xdr:colOff>
      <xdr:row>59</xdr:row>
      <xdr:rowOff>25400</xdr:rowOff>
    </xdr:to>
    <xdr:sp macro="" textlink="">
      <xdr:nvSpPr>
        <xdr:cNvPr id="794" name="フローチャート: 判断 793"/>
        <xdr:cNvSpPr/>
      </xdr:nvSpPr>
      <xdr:spPr>
        <a:xfrm>
          <a:off x="22110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166370</xdr:rowOff>
    </xdr:from>
    <xdr:to>
      <xdr:col>111</xdr:col>
      <xdr:colOff>177800</xdr:colOff>
      <xdr:row>59</xdr:row>
      <xdr:rowOff>84455</xdr:rowOff>
    </xdr:to>
    <xdr:cxnSp macro="">
      <xdr:nvCxnSpPr>
        <xdr:cNvPr id="795" name="直線コネクタ 794"/>
        <xdr:cNvCxnSpPr/>
      </xdr:nvCxnSpPr>
      <xdr:spPr>
        <a:xfrm>
          <a:off x="20434300" y="101104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796" name="フローチャート: 判断 795"/>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0375" cy="259080"/>
    <xdr:sp macro="" textlink="">
      <xdr:nvSpPr>
        <xdr:cNvPr id="797" name="テキスト ボックス 796"/>
        <xdr:cNvSpPr txBox="1"/>
      </xdr:nvSpPr>
      <xdr:spPr>
        <a:xfrm>
          <a:off x="21088350" y="98056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61595</xdr:rowOff>
    </xdr:from>
    <xdr:to>
      <xdr:col>107</xdr:col>
      <xdr:colOff>50800</xdr:colOff>
      <xdr:row>58</xdr:row>
      <xdr:rowOff>166370</xdr:rowOff>
    </xdr:to>
    <xdr:cxnSp macro="">
      <xdr:nvCxnSpPr>
        <xdr:cNvPr id="798" name="直線コネクタ 797"/>
        <xdr:cNvCxnSpPr/>
      </xdr:nvCxnSpPr>
      <xdr:spPr>
        <a:xfrm>
          <a:off x="19545300" y="100056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92075</xdr:rowOff>
    </xdr:from>
    <xdr:to>
      <xdr:col>107</xdr:col>
      <xdr:colOff>101600</xdr:colOff>
      <xdr:row>59</xdr:row>
      <xdr:rowOff>22225</xdr:rowOff>
    </xdr:to>
    <xdr:sp macro="" textlink="">
      <xdr:nvSpPr>
        <xdr:cNvPr id="799" name="フローチャート: 判断 798"/>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38735</xdr:rowOff>
    </xdr:from>
    <xdr:ext cx="460375" cy="259080"/>
    <xdr:sp macro="" textlink="">
      <xdr:nvSpPr>
        <xdr:cNvPr id="800" name="テキスト ボックス 799"/>
        <xdr:cNvSpPr txBox="1"/>
      </xdr:nvSpPr>
      <xdr:spPr>
        <a:xfrm>
          <a:off x="20199350" y="98113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57150</xdr:rowOff>
    </xdr:from>
    <xdr:to>
      <xdr:col>102</xdr:col>
      <xdr:colOff>114300</xdr:colOff>
      <xdr:row>58</xdr:row>
      <xdr:rowOff>61595</xdr:rowOff>
    </xdr:to>
    <xdr:cxnSp macro="">
      <xdr:nvCxnSpPr>
        <xdr:cNvPr id="801" name="直線コネクタ 800"/>
        <xdr:cNvCxnSpPr/>
      </xdr:nvCxnSpPr>
      <xdr:spPr>
        <a:xfrm>
          <a:off x="18656300" y="10001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2" name="フローチャート: 判断 801"/>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0375" cy="258445"/>
    <xdr:sp macro="" textlink="">
      <xdr:nvSpPr>
        <xdr:cNvPr id="803" name="テキスト ボックス 802"/>
        <xdr:cNvSpPr txBox="1"/>
      </xdr:nvSpPr>
      <xdr:spPr>
        <a:xfrm>
          <a:off x="19310350" y="101492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25400</xdr:rowOff>
    </xdr:from>
    <xdr:to>
      <xdr:col>98</xdr:col>
      <xdr:colOff>38100</xdr:colOff>
      <xdr:row>58</xdr:row>
      <xdr:rowOff>127000</xdr:rowOff>
    </xdr:to>
    <xdr:sp macro="" textlink="">
      <xdr:nvSpPr>
        <xdr:cNvPr id="804" name="フローチャート: 判断 803"/>
        <xdr:cNvSpPr/>
      </xdr:nvSpPr>
      <xdr:spPr>
        <a:xfrm>
          <a:off x="18605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118110</xdr:rowOff>
    </xdr:from>
    <xdr:ext cx="460375" cy="259080"/>
    <xdr:sp macro="" textlink="">
      <xdr:nvSpPr>
        <xdr:cNvPr id="805" name="テキスト ボックス 804"/>
        <xdr:cNvSpPr txBox="1"/>
      </xdr:nvSpPr>
      <xdr:spPr>
        <a:xfrm>
          <a:off x="18421350" y="100622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29845</xdr:rowOff>
    </xdr:from>
    <xdr:to>
      <xdr:col>116</xdr:col>
      <xdr:colOff>114300</xdr:colOff>
      <xdr:row>59</xdr:row>
      <xdr:rowOff>132080</xdr:rowOff>
    </xdr:to>
    <xdr:sp macro="" textlink="">
      <xdr:nvSpPr>
        <xdr:cNvPr id="811" name="楕円 810"/>
        <xdr:cNvSpPr/>
      </xdr:nvSpPr>
      <xdr:spPr>
        <a:xfrm>
          <a:off x="221107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116840</xdr:rowOff>
    </xdr:from>
    <xdr:ext cx="378460" cy="259080"/>
    <xdr:sp macro="" textlink="">
      <xdr:nvSpPr>
        <xdr:cNvPr id="812" name="貸付金該当値テキスト"/>
        <xdr:cNvSpPr txBox="1"/>
      </xdr:nvSpPr>
      <xdr:spPr>
        <a:xfrm>
          <a:off x="22212300" y="1006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33655</xdr:rowOff>
    </xdr:from>
    <xdr:to>
      <xdr:col>112</xdr:col>
      <xdr:colOff>38100</xdr:colOff>
      <xdr:row>59</xdr:row>
      <xdr:rowOff>135255</xdr:rowOff>
    </xdr:to>
    <xdr:sp macro="" textlink="">
      <xdr:nvSpPr>
        <xdr:cNvPr id="813" name="楕円 812"/>
        <xdr:cNvSpPr/>
      </xdr:nvSpPr>
      <xdr:spPr>
        <a:xfrm>
          <a:off x="212725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126365</xdr:rowOff>
    </xdr:from>
    <xdr:ext cx="378460" cy="259080"/>
    <xdr:sp macro="" textlink="">
      <xdr:nvSpPr>
        <xdr:cNvPr id="814" name="テキスト ボックス 813"/>
        <xdr:cNvSpPr txBox="1"/>
      </xdr:nvSpPr>
      <xdr:spPr>
        <a:xfrm>
          <a:off x="21134070" y="102419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114935</xdr:rowOff>
    </xdr:from>
    <xdr:to>
      <xdr:col>107</xdr:col>
      <xdr:colOff>101600</xdr:colOff>
      <xdr:row>59</xdr:row>
      <xdr:rowOff>45085</xdr:rowOff>
    </xdr:to>
    <xdr:sp macro="" textlink="">
      <xdr:nvSpPr>
        <xdr:cNvPr id="815" name="楕円 814"/>
        <xdr:cNvSpPr/>
      </xdr:nvSpPr>
      <xdr:spPr>
        <a:xfrm>
          <a:off x="2038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36195</xdr:rowOff>
    </xdr:from>
    <xdr:ext cx="460375" cy="259080"/>
    <xdr:sp macro="" textlink="">
      <xdr:nvSpPr>
        <xdr:cNvPr id="816" name="テキスト ボックス 815"/>
        <xdr:cNvSpPr txBox="1"/>
      </xdr:nvSpPr>
      <xdr:spPr>
        <a:xfrm>
          <a:off x="20199350" y="101517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10795</xdr:rowOff>
    </xdr:from>
    <xdr:to>
      <xdr:col>102</xdr:col>
      <xdr:colOff>165100</xdr:colOff>
      <xdr:row>58</xdr:row>
      <xdr:rowOff>112395</xdr:rowOff>
    </xdr:to>
    <xdr:sp macro="" textlink="">
      <xdr:nvSpPr>
        <xdr:cNvPr id="817" name="楕円 816"/>
        <xdr:cNvSpPr/>
      </xdr:nvSpPr>
      <xdr:spPr>
        <a:xfrm>
          <a:off x="19494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128905</xdr:rowOff>
    </xdr:from>
    <xdr:ext cx="460375" cy="259080"/>
    <xdr:sp macro="" textlink="">
      <xdr:nvSpPr>
        <xdr:cNvPr id="818" name="テキスト ボックス 817"/>
        <xdr:cNvSpPr txBox="1"/>
      </xdr:nvSpPr>
      <xdr:spPr>
        <a:xfrm>
          <a:off x="19310350" y="97301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6350</xdr:rowOff>
    </xdr:from>
    <xdr:to>
      <xdr:col>98</xdr:col>
      <xdr:colOff>38100</xdr:colOff>
      <xdr:row>58</xdr:row>
      <xdr:rowOff>107950</xdr:rowOff>
    </xdr:to>
    <xdr:sp macro="" textlink="">
      <xdr:nvSpPr>
        <xdr:cNvPr id="819" name="楕円 818"/>
        <xdr:cNvSpPr/>
      </xdr:nvSpPr>
      <xdr:spPr>
        <a:xfrm>
          <a:off x="18605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124460</xdr:rowOff>
    </xdr:from>
    <xdr:ext cx="460375" cy="259080"/>
    <xdr:sp macro="" textlink="">
      <xdr:nvSpPr>
        <xdr:cNvPr id="820" name="テキスト ボックス 819"/>
        <xdr:cNvSpPr txBox="1"/>
      </xdr:nvSpPr>
      <xdr:spPr>
        <a:xfrm>
          <a:off x="18421350" y="97256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29" name="テキスト ボックス 828"/>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31" name="テキスト ボックス 830"/>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1" name="テキスト ボックス 840"/>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3" name="テキスト ボックス 842"/>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9555"/>
    <xdr:sp macro="" textlink="">
      <xdr:nvSpPr>
        <xdr:cNvPr id="845" name="テキスト ボックス 844"/>
        <xdr:cNvSpPr txBox="1"/>
      </xdr:nvSpPr>
      <xdr:spPr>
        <a:xfrm>
          <a:off x="17756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44450</xdr:rowOff>
    </xdr:from>
    <xdr:to>
      <xdr:col>116</xdr:col>
      <xdr:colOff>62865</xdr:colOff>
      <xdr:row>78</xdr:row>
      <xdr:rowOff>73025</xdr:rowOff>
    </xdr:to>
    <xdr:cxnSp macro="">
      <xdr:nvCxnSpPr>
        <xdr:cNvPr id="847" name="直線コネクタ 846"/>
        <xdr:cNvCxnSpPr/>
      </xdr:nvCxnSpPr>
      <xdr:spPr>
        <a:xfrm flipV="1">
          <a:off x="22159595" y="1204595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76835</xdr:rowOff>
    </xdr:from>
    <xdr:ext cx="534670" cy="249555"/>
    <xdr:sp macro="" textlink="">
      <xdr:nvSpPr>
        <xdr:cNvPr id="848" name="繰出金最小値テキスト"/>
        <xdr:cNvSpPr txBox="1"/>
      </xdr:nvSpPr>
      <xdr:spPr>
        <a:xfrm>
          <a:off x="22212300" y="13449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49" name="直線コネクタ 848"/>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162560</xdr:rowOff>
    </xdr:from>
    <xdr:ext cx="534670" cy="259080"/>
    <xdr:sp macro="" textlink="">
      <xdr:nvSpPr>
        <xdr:cNvPr id="850" name="繰出金最大値テキスト"/>
        <xdr:cNvSpPr txBox="1"/>
      </xdr:nvSpPr>
      <xdr:spPr>
        <a:xfrm>
          <a:off x="22212300" y="1182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58,912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44450</xdr:rowOff>
    </xdr:from>
    <xdr:to>
      <xdr:col>116</xdr:col>
      <xdr:colOff>152400</xdr:colOff>
      <xdr:row>70</xdr:row>
      <xdr:rowOff>44450</xdr:rowOff>
    </xdr:to>
    <xdr:cxnSp macro="">
      <xdr:nvCxnSpPr>
        <xdr:cNvPr id="851" name="直線コネクタ 850"/>
        <xdr:cNvCxnSpPr/>
      </xdr:nvCxnSpPr>
      <xdr:spPr>
        <a:xfrm>
          <a:off x="22072600" y="1204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76200</xdr:rowOff>
    </xdr:from>
    <xdr:to>
      <xdr:col>116</xdr:col>
      <xdr:colOff>63500</xdr:colOff>
      <xdr:row>75</xdr:row>
      <xdr:rowOff>129540</xdr:rowOff>
    </xdr:to>
    <xdr:cxnSp macro="">
      <xdr:nvCxnSpPr>
        <xdr:cNvPr id="852" name="直線コネクタ 851"/>
        <xdr:cNvCxnSpPr/>
      </xdr:nvCxnSpPr>
      <xdr:spPr>
        <a:xfrm flipV="1">
          <a:off x="21323300" y="129349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13335</xdr:rowOff>
    </xdr:from>
    <xdr:ext cx="534670" cy="259080"/>
    <xdr:sp macro="" textlink="">
      <xdr:nvSpPr>
        <xdr:cNvPr id="853" name="繰出金平均値テキスト"/>
        <xdr:cNvSpPr txBox="1"/>
      </xdr:nvSpPr>
      <xdr:spPr>
        <a:xfrm>
          <a:off x="22212300" y="12529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161925</xdr:rowOff>
    </xdr:from>
    <xdr:to>
      <xdr:col>116</xdr:col>
      <xdr:colOff>114300</xdr:colOff>
      <xdr:row>74</xdr:row>
      <xdr:rowOff>92075</xdr:rowOff>
    </xdr:to>
    <xdr:sp macro="" textlink="">
      <xdr:nvSpPr>
        <xdr:cNvPr id="854" name="フローチャート: 判断 853"/>
        <xdr:cNvSpPr/>
      </xdr:nvSpPr>
      <xdr:spPr>
        <a:xfrm>
          <a:off x="22110700" y="126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167005</xdr:rowOff>
    </xdr:from>
    <xdr:to>
      <xdr:col>111</xdr:col>
      <xdr:colOff>177800</xdr:colOff>
      <xdr:row>75</xdr:row>
      <xdr:rowOff>129540</xdr:rowOff>
    </xdr:to>
    <xdr:cxnSp macro="">
      <xdr:nvCxnSpPr>
        <xdr:cNvPr id="855" name="直線コネクタ 854"/>
        <xdr:cNvCxnSpPr/>
      </xdr:nvCxnSpPr>
      <xdr:spPr>
        <a:xfrm>
          <a:off x="20434300" y="12511405"/>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146685</xdr:rowOff>
    </xdr:from>
    <xdr:to>
      <xdr:col>112</xdr:col>
      <xdr:colOff>38100</xdr:colOff>
      <xdr:row>74</xdr:row>
      <xdr:rowOff>76835</xdr:rowOff>
    </xdr:to>
    <xdr:sp macro="" textlink="">
      <xdr:nvSpPr>
        <xdr:cNvPr id="856" name="フローチャート: 判断 855"/>
        <xdr:cNvSpPr/>
      </xdr:nvSpPr>
      <xdr:spPr>
        <a:xfrm>
          <a:off x="21272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93345</xdr:rowOff>
    </xdr:from>
    <xdr:ext cx="525145" cy="259080"/>
    <xdr:sp macro="" textlink="">
      <xdr:nvSpPr>
        <xdr:cNvPr id="857" name="テキスト ボックス 856"/>
        <xdr:cNvSpPr txBox="1"/>
      </xdr:nvSpPr>
      <xdr:spPr>
        <a:xfrm>
          <a:off x="21055965" y="12437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167005</xdr:rowOff>
    </xdr:from>
    <xdr:to>
      <xdr:col>107</xdr:col>
      <xdr:colOff>50800</xdr:colOff>
      <xdr:row>73</xdr:row>
      <xdr:rowOff>43180</xdr:rowOff>
    </xdr:to>
    <xdr:cxnSp macro="">
      <xdr:nvCxnSpPr>
        <xdr:cNvPr id="858" name="直線コネクタ 857"/>
        <xdr:cNvCxnSpPr/>
      </xdr:nvCxnSpPr>
      <xdr:spPr>
        <a:xfrm flipV="1">
          <a:off x="19545300" y="125114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117475</xdr:rowOff>
    </xdr:from>
    <xdr:to>
      <xdr:col>107</xdr:col>
      <xdr:colOff>101600</xdr:colOff>
      <xdr:row>74</xdr:row>
      <xdr:rowOff>47625</xdr:rowOff>
    </xdr:to>
    <xdr:sp macro="" textlink="">
      <xdr:nvSpPr>
        <xdr:cNvPr id="859" name="フローチャート: 判断 858"/>
        <xdr:cNvSpPr/>
      </xdr:nvSpPr>
      <xdr:spPr>
        <a:xfrm>
          <a:off x="20383500" y="1263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38735</xdr:rowOff>
    </xdr:from>
    <xdr:ext cx="525145" cy="259080"/>
    <xdr:sp macro="" textlink="">
      <xdr:nvSpPr>
        <xdr:cNvPr id="860" name="テキスト ボックス 859"/>
        <xdr:cNvSpPr txBox="1"/>
      </xdr:nvSpPr>
      <xdr:spPr>
        <a:xfrm>
          <a:off x="20166965" y="12726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43180</xdr:rowOff>
    </xdr:from>
    <xdr:to>
      <xdr:col>102</xdr:col>
      <xdr:colOff>114300</xdr:colOff>
      <xdr:row>73</xdr:row>
      <xdr:rowOff>98425</xdr:rowOff>
    </xdr:to>
    <xdr:cxnSp macro="">
      <xdr:nvCxnSpPr>
        <xdr:cNvPr id="861" name="直線コネクタ 860"/>
        <xdr:cNvCxnSpPr/>
      </xdr:nvCxnSpPr>
      <xdr:spPr>
        <a:xfrm flipV="1">
          <a:off x="18656300" y="125590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62" name="フローチャート: 判断 861"/>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71755</xdr:rowOff>
    </xdr:from>
    <xdr:ext cx="525145" cy="259080"/>
    <xdr:sp macro="" textlink="">
      <xdr:nvSpPr>
        <xdr:cNvPr id="863" name="テキスト ボックス 862"/>
        <xdr:cNvSpPr txBox="1"/>
      </xdr:nvSpPr>
      <xdr:spPr>
        <a:xfrm>
          <a:off x="19277965" y="127590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107315</xdr:rowOff>
    </xdr:from>
    <xdr:to>
      <xdr:col>98</xdr:col>
      <xdr:colOff>38100</xdr:colOff>
      <xdr:row>74</xdr:row>
      <xdr:rowOff>37465</xdr:rowOff>
    </xdr:to>
    <xdr:sp macro="" textlink="">
      <xdr:nvSpPr>
        <xdr:cNvPr id="864" name="フローチャート: 判断 863"/>
        <xdr:cNvSpPr/>
      </xdr:nvSpPr>
      <xdr:spPr>
        <a:xfrm>
          <a:off x="18605500" y="1262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29210</xdr:rowOff>
    </xdr:from>
    <xdr:ext cx="525145" cy="251460"/>
    <xdr:sp macro="" textlink="">
      <xdr:nvSpPr>
        <xdr:cNvPr id="865" name="テキスト ボックス 864"/>
        <xdr:cNvSpPr txBox="1"/>
      </xdr:nvSpPr>
      <xdr:spPr>
        <a:xfrm>
          <a:off x="18388965" y="127165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25400</xdr:rowOff>
    </xdr:from>
    <xdr:to>
      <xdr:col>116</xdr:col>
      <xdr:colOff>114300</xdr:colOff>
      <xdr:row>75</xdr:row>
      <xdr:rowOff>127000</xdr:rowOff>
    </xdr:to>
    <xdr:sp macro="" textlink="">
      <xdr:nvSpPr>
        <xdr:cNvPr id="871" name="楕円 870"/>
        <xdr:cNvSpPr/>
      </xdr:nvSpPr>
      <xdr:spPr>
        <a:xfrm>
          <a:off x="221107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3810</xdr:rowOff>
    </xdr:from>
    <xdr:ext cx="534670" cy="259080"/>
    <xdr:sp macro="" textlink="">
      <xdr:nvSpPr>
        <xdr:cNvPr id="872" name="繰出金該当値テキスト"/>
        <xdr:cNvSpPr txBox="1"/>
      </xdr:nvSpPr>
      <xdr:spPr>
        <a:xfrm>
          <a:off x="22212300" y="12862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78740</xdr:rowOff>
    </xdr:from>
    <xdr:to>
      <xdr:col>112</xdr:col>
      <xdr:colOff>38100</xdr:colOff>
      <xdr:row>76</xdr:row>
      <xdr:rowOff>8890</xdr:rowOff>
    </xdr:to>
    <xdr:sp macro="" textlink="">
      <xdr:nvSpPr>
        <xdr:cNvPr id="873" name="楕円 872"/>
        <xdr:cNvSpPr/>
      </xdr:nvSpPr>
      <xdr:spPr>
        <a:xfrm>
          <a:off x="21272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171450</xdr:rowOff>
    </xdr:from>
    <xdr:ext cx="525145" cy="259080"/>
    <xdr:sp macro="" textlink="">
      <xdr:nvSpPr>
        <xdr:cNvPr id="874" name="テキスト ボックス 873"/>
        <xdr:cNvSpPr txBox="1"/>
      </xdr:nvSpPr>
      <xdr:spPr>
        <a:xfrm>
          <a:off x="21055965" y="13030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116205</xdr:rowOff>
    </xdr:from>
    <xdr:to>
      <xdr:col>107</xdr:col>
      <xdr:colOff>101600</xdr:colOff>
      <xdr:row>73</xdr:row>
      <xdr:rowOff>46355</xdr:rowOff>
    </xdr:to>
    <xdr:sp macro="" textlink="">
      <xdr:nvSpPr>
        <xdr:cNvPr id="875" name="楕円 874"/>
        <xdr:cNvSpPr/>
      </xdr:nvSpPr>
      <xdr:spPr>
        <a:xfrm>
          <a:off x="20383500" y="124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63500</xdr:rowOff>
    </xdr:from>
    <xdr:ext cx="525145" cy="251460"/>
    <xdr:sp macro="" textlink="">
      <xdr:nvSpPr>
        <xdr:cNvPr id="876" name="テキスト ボックス 875"/>
        <xdr:cNvSpPr txBox="1"/>
      </xdr:nvSpPr>
      <xdr:spPr>
        <a:xfrm>
          <a:off x="20166965" y="12236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163830</xdr:rowOff>
    </xdr:from>
    <xdr:to>
      <xdr:col>102</xdr:col>
      <xdr:colOff>165100</xdr:colOff>
      <xdr:row>73</xdr:row>
      <xdr:rowOff>93980</xdr:rowOff>
    </xdr:to>
    <xdr:sp macro="" textlink="">
      <xdr:nvSpPr>
        <xdr:cNvPr id="877" name="楕円 876"/>
        <xdr:cNvSpPr/>
      </xdr:nvSpPr>
      <xdr:spPr>
        <a:xfrm>
          <a:off x="19494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110490</xdr:rowOff>
    </xdr:from>
    <xdr:ext cx="525145" cy="250190"/>
    <xdr:sp macro="" textlink="">
      <xdr:nvSpPr>
        <xdr:cNvPr id="878" name="テキスト ボックス 877"/>
        <xdr:cNvSpPr txBox="1"/>
      </xdr:nvSpPr>
      <xdr:spPr>
        <a:xfrm>
          <a:off x="19277965" y="122834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47625</xdr:rowOff>
    </xdr:from>
    <xdr:to>
      <xdr:col>98</xdr:col>
      <xdr:colOff>38100</xdr:colOff>
      <xdr:row>73</xdr:row>
      <xdr:rowOff>149225</xdr:rowOff>
    </xdr:to>
    <xdr:sp macro="" textlink="">
      <xdr:nvSpPr>
        <xdr:cNvPr id="879" name="楕円 878"/>
        <xdr:cNvSpPr/>
      </xdr:nvSpPr>
      <xdr:spPr>
        <a:xfrm>
          <a:off x="186055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166370</xdr:rowOff>
    </xdr:from>
    <xdr:ext cx="525145" cy="251460"/>
    <xdr:sp macro="" textlink="">
      <xdr:nvSpPr>
        <xdr:cNvPr id="880" name="テキスト ボックス 879"/>
        <xdr:cNvSpPr txBox="1"/>
      </xdr:nvSpPr>
      <xdr:spPr>
        <a:xfrm>
          <a:off x="18388965" y="123393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9" name="テキスト ボックス 888"/>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2" name="テキスト ボックス 891"/>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894" name="テキスト ボックス 893"/>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6" name="テキスト ボックス 905"/>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09" name="テキスト ボックス 908"/>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12" name="テキスト ボックス 911"/>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4" name="テキスト ボックス 913"/>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3" name="テキスト ボックス 922"/>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5" name="テキスト ボックス 924"/>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27" name="テキスト ボックス 926"/>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29" name="テキスト ボックス 928"/>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歳出決算総額は、住民一人当たり358,306円となっている。H31.1.1現在の人口が107,489人となっており、前年度のH30.1.1現在108,049人と比較して560人減少しているが、歳出総額が昨年度より919百万円増の38,514百万円となったことにより多くの費目について住民一人当たりの決算額が前年度より上がった。</a:t>
          </a:r>
        </a:p>
        <a:p>
          <a:r>
            <a:rPr kumimoji="1" lang="ja-JP" altLang="en-US" sz="1000">
              <a:solidFill>
                <a:sysClr val="windowText" lastClr="000000"/>
              </a:solidFill>
              <a:latin typeface="ＭＳ Ｐゴシック"/>
              <a:ea typeface="ＭＳ Ｐゴシック"/>
            </a:rPr>
            <a:t>　主な構成項目である人件費は、住民一人当たり65,447円となっており、類似団体50団体中10番目に高い水準にある。人件費が高い水準にある要因は、消防業務を一部事務組合ではなく市で行っていること、7所ある公立保育所に係る経費、また、昭和40年代から50年代にかけて人口が急増したため、同時期に職員を多く採用しており、職員の年齢層に偏りがあることから職員給与を押し上げているためと考えられる。年度ごとの推移をみると、平成27年度は人事院勧告に基づく増額分や退職手当負担金の増、地域手当の支給率の増（5％→6％）などにより前年度より増となっている。それ以降の年度では「取手市行政経営改革プラン」及び「とりで行政経営改革プラン2016」の取り組みの成果が表れており、人件費総額が減となっているが、人口も減のため、一人当たりの人件費ではほぼ横ばいとなっている。平成30年度決算は前年度と比較して、調理員の退職者不補充や、職員の年齢構成の変化等による給料の減などにより減となったが、人口一人当たりの決算額は人口が前年度よりも減少したことにより微増となった。今後も組織・事務事業の見直しを実施するとともに適正な定員管理を図る。</a:t>
          </a:r>
        </a:p>
        <a:p>
          <a:r>
            <a:rPr lang="ja-JP" altLang="en-US" sz="1000">
              <a:latin typeface="ＭＳ Ｐゴシック"/>
              <a:ea typeface="ＭＳ Ｐゴシック"/>
            </a:rPr>
            <a:t>　普通建設事業費（うち更新整備）は住民一人当たり33,185円となっており、前年度決算額と比較して8,534円の大幅な増となっている。これは市民会館耐震補強･大規模改造事業や井野なないろ保育所保育所・地域子育て支援センター整備事業、藤代駅北口駅前広場施設整備事業等を実施したことによるものである。</a:t>
          </a:r>
        </a:p>
        <a:p>
          <a:r>
            <a:rPr lang="ja-JP" altLang="en-US" sz="1000">
              <a:latin typeface="ＭＳ Ｐゴシック"/>
              <a:ea typeface="ＭＳ Ｐゴシック"/>
            </a:rPr>
            <a:t>　普通建設事業費全体では住民一人当たり48,619円となっており、類似団体との比較では高くなっているものの、全国平均や県内平均と比べると低くなっており、今後も公共施設等総合管理計画に基づき事業の取捨を徹底し、事業費の削減に努めていく。</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140970</xdr:rowOff>
    </xdr:from>
    <xdr:to>
      <xdr:col>24</xdr:col>
      <xdr:colOff>62865</xdr:colOff>
      <xdr:row>39</xdr:row>
      <xdr:rowOff>80010</xdr:rowOff>
    </xdr:to>
    <xdr:cxnSp macro="">
      <xdr:nvCxnSpPr>
        <xdr:cNvPr id="56" name="直線コネクタ 55"/>
        <xdr:cNvCxnSpPr/>
      </xdr:nvCxnSpPr>
      <xdr:spPr>
        <a:xfrm flipV="1">
          <a:off x="4633595" y="545592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83820</xdr:rowOff>
    </xdr:from>
    <xdr:ext cx="469900" cy="259080"/>
    <xdr:sp macro="" textlink="">
      <xdr:nvSpPr>
        <xdr:cNvPr id="57" name="議会費最小値テキスト"/>
        <xdr:cNvSpPr txBox="1"/>
      </xdr:nvSpPr>
      <xdr:spPr>
        <a:xfrm>
          <a:off x="468630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80010</xdr:rowOff>
    </xdr:from>
    <xdr:to>
      <xdr:col>24</xdr:col>
      <xdr:colOff>152400</xdr:colOff>
      <xdr:row>39</xdr:row>
      <xdr:rowOff>80010</xdr:rowOff>
    </xdr:to>
    <xdr:cxnSp macro="">
      <xdr:nvCxnSpPr>
        <xdr:cNvPr id="58" name="直線コネクタ 57"/>
        <xdr:cNvCxnSpPr/>
      </xdr:nvCxnSpPr>
      <xdr:spPr>
        <a:xfrm>
          <a:off x="4546600" y="676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87630</xdr:rowOff>
    </xdr:from>
    <xdr:ext cx="469900" cy="250190"/>
    <xdr:sp macro="" textlink="">
      <xdr:nvSpPr>
        <xdr:cNvPr id="59" name="議会費最大値テキスト"/>
        <xdr:cNvSpPr txBox="1"/>
      </xdr:nvSpPr>
      <xdr:spPr>
        <a:xfrm>
          <a:off x="4686300" y="52311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3,673</a:t>
          </a:r>
          <a:endParaRPr kumimoji="1" lang="ja-JP" altLang="en-US" sz="1000" b="1">
            <a:latin typeface="ＭＳ Ｐゴシック"/>
          </a:endParaRPr>
        </a:p>
      </xdr:txBody>
    </xdr:sp>
    <xdr:clientData/>
  </xdr:oneCellAnchor>
  <xdr:twoCellAnchor>
    <xdr:from>
      <xdr:col>23</xdr:col>
      <xdr:colOff>165100</xdr:colOff>
      <xdr:row>31</xdr:row>
      <xdr:rowOff>140970</xdr:rowOff>
    </xdr:from>
    <xdr:to>
      <xdr:col>24</xdr:col>
      <xdr:colOff>152400</xdr:colOff>
      <xdr:row>31</xdr:row>
      <xdr:rowOff>140970</xdr:rowOff>
    </xdr:to>
    <xdr:cxnSp macro="">
      <xdr:nvCxnSpPr>
        <xdr:cNvPr id="60" name="直線コネクタ 59"/>
        <xdr:cNvCxnSpPr/>
      </xdr:nvCxnSpPr>
      <xdr:spPr>
        <a:xfrm>
          <a:off x="4546600" y="545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81915</xdr:rowOff>
    </xdr:from>
    <xdr:to>
      <xdr:col>24</xdr:col>
      <xdr:colOff>63500</xdr:colOff>
      <xdr:row>36</xdr:row>
      <xdr:rowOff>91440</xdr:rowOff>
    </xdr:to>
    <xdr:cxnSp macro="">
      <xdr:nvCxnSpPr>
        <xdr:cNvPr id="61" name="直線コネクタ 60"/>
        <xdr:cNvCxnSpPr/>
      </xdr:nvCxnSpPr>
      <xdr:spPr>
        <a:xfrm flipV="1">
          <a:off x="3797300" y="62541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33020</xdr:rowOff>
    </xdr:from>
    <xdr:ext cx="469900" cy="259080"/>
    <xdr:sp macro="" textlink="">
      <xdr:nvSpPr>
        <xdr:cNvPr id="62" name="議会費平均値テキスト"/>
        <xdr:cNvSpPr txBox="1"/>
      </xdr:nvSpPr>
      <xdr:spPr>
        <a:xfrm>
          <a:off x="4686300" y="6033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3" name="フローチャート: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37</xdr:row>
      <xdr:rowOff>20320</xdr:rowOff>
    </xdr:to>
    <xdr:cxnSp macro="">
      <xdr:nvCxnSpPr>
        <xdr:cNvPr id="64" name="直線コネクタ 63"/>
        <xdr:cNvCxnSpPr/>
      </xdr:nvCxnSpPr>
      <xdr:spPr>
        <a:xfrm flipV="1">
          <a:off x="2908300" y="62636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170180</xdr:rowOff>
    </xdr:from>
    <xdr:to>
      <xdr:col>20</xdr:col>
      <xdr:colOff>38100</xdr:colOff>
      <xdr:row>36</xdr:row>
      <xdr:rowOff>100330</xdr:rowOff>
    </xdr:to>
    <xdr:sp macro="" textlink="">
      <xdr:nvSpPr>
        <xdr:cNvPr id="65" name="フローチャート: 判断 64"/>
        <xdr:cNvSpPr/>
      </xdr:nvSpPr>
      <xdr:spPr>
        <a:xfrm>
          <a:off x="3746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116840</xdr:rowOff>
    </xdr:from>
    <xdr:ext cx="460375" cy="259080"/>
    <xdr:sp macro="" textlink="">
      <xdr:nvSpPr>
        <xdr:cNvPr id="66" name="テキスト ボックス 65"/>
        <xdr:cNvSpPr txBox="1"/>
      </xdr:nvSpPr>
      <xdr:spPr>
        <a:xfrm>
          <a:off x="3562350" y="59461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128270</xdr:rowOff>
    </xdr:from>
    <xdr:to>
      <xdr:col>15</xdr:col>
      <xdr:colOff>50800</xdr:colOff>
      <xdr:row>37</xdr:row>
      <xdr:rowOff>20320</xdr:rowOff>
    </xdr:to>
    <xdr:cxnSp macro="">
      <xdr:nvCxnSpPr>
        <xdr:cNvPr id="67" name="直線コネクタ 66"/>
        <xdr:cNvCxnSpPr/>
      </xdr:nvCxnSpPr>
      <xdr:spPr>
        <a:xfrm>
          <a:off x="2019300" y="612902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60375" cy="259080"/>
    <xdr:sp macro="" textlink="">
      <xdr:nvSpPr>
        <xdr:cNvPr id="69" name="テキスト ボックス 68"/>
        <xdr:cNvSpPr txBox="1"/>
      </xdr:nvSpPr>
      <xdr:spPr>
        <a:xfrm>
          <a:off x="2673350" y="59461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128270</xdr:rowOff>
    </xdr:from>
    <xdr:to>
      <xdr:col>10</xdr:col>
      <xdr:colOff>114300</xdr:colOff>
      <xdr:row>36</xdr:row>
      <xdr:rowOff>154940</xdr:rowOff>
    </xdr:to>
    <xdr:cxnSp macro="">
      <xdr:nvCxnSpPr>
        <xdr:cNvPr id="70" name="直線コネクタ 69"/>
        <xdr:cNvCxnSpPr/>
      </xdr:nvCxnSpPr>
      <xdr:spPr>
        <a:xfrm flipV="1">
          <a:off x="1130300" y="61290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xdr:rowOff>
    </xdr:from>
    <xdr:to>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125730</xdr:rowOff>
    </xdr:from>
    <xdr:ext cx="460375" cy="259080"/>
    <xdr:sp macro="" textlink="">
      <xdr:nvSpPr>
        <xdr:cNvPr id="72" name="テキスト ボックス 71"/>
        <xdr:cNvSpPr txBox="1"/>
      </xdr:nvSpPr>
      <xdr:spPr>
        <a:xfrm>
          <a:off x="1784350" y="57835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149860</xdr:rowOff>
    </xdr:from>
    <xdr:ext cx="460375" cy="259080"/>
    <xdr:sp macro="" textlink="">
      <xdr:nvSpPr>
        <xdr:cNvPr id="74" name="テキスト ボックス 73"/>
        <xdr:cNvSpPr txBox="1"/>
      </xdr:nvSpPr>
      <xdr:spPr>
        <a:xfrm>
          <a:off x="895350" y="58077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80" name="楕円 79"/>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9525</xdr:rowOff>
    </xdr:from>
    <xdr:ext cx="469900" cy="249555"/>
    <xdr:sp macro="" textlink="">
      <xdr:nvSpPr>
        <xdr:cNvPr id="81" name="議会費該当値テキスト"/>
        <xdr:cNvSpPr txBox="1"/>
      </xdr:nvSpPr>
      <xdr:spPr>
        <a:xfrm>
          <a:off x="4686300" y="6181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82" name="楕円 81"/>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133350</xdr:rowOff>
    </xdr:from>
    <xdr:ext cx="460375" cy="250190"/>
    <xdr:sp macro="" textlink="">
      <xdr:nvSpPr>
        <xdr:cNvPr id="83" name="テキスト ボックス 82"/>
        <xdr:cNvSpPr txBox="1"/>
      </xdr:nvSpPr>
      <xdr:spPr>
        <a:xfrm>
          <a:off x="3562350" y="63055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140970</xdr:rowOff>
    </xdr:from>
    <xdr:to>
      <xdr:col>15</xdr:col>
      <xdr:colOff>101600</xdr:colOff>
      <xdr:row>37</xdr:row>
      <xdr:rowOff>71120</xdr:rowOff>
    </xdr:to>
    <xdr:sp macro="" textlink="">
      <xdr:nvSpPr>
        <xdr:cNvPr id="84" name="楕円 83"/>
        <xdr:cNvSpPr/>
      </xdr:nvSpPr>
      <xdr:spPr>
        <a:xfrm>
          <a:off x="2857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62230</xdr:rowOff>
    </xdr:from>
    <xdr:ext cx="460375" cy="259080"/>
    <xdr:sp macro="" textlink="">
      <xdr:nvSpPr>
        <xdr:cNvPr id="85" name="テキスト ボックス 84"/>
        <xdr:cNvSpPr txBox="1"/>
      </xdr:nvSpPr>
      <xdr:spPr>
        <a:xfrm>
          <a:off x="2673350" y="64058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6" name="楕円 85"/>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170180</xdr:rowOff>
    </xdr:from>
    <xdr:ext cx="460375" cy="259080"/>
    <xdr:sp macro="" textlink="">
      <xdr:nvSpPr>
        <xdr:cNvPr id="87" name="テキスト ボックス 86"/>
        <xdr:cNvSpPr txBox="1"/>
      </xdr:nvSpPr>
      <xdr:spPr>
        <a:xfrm>
          <a:off x="1784350" y="61709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88" name="楕円 87"/>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24765</xdr:rowOff>
    </xdr:from>
    <xdr:ext cx="460375" cy="259080"/>
    <xdr:sp macro="" textlink="">
      <xdr:nvSpPr>
        <xdr:cNvPr id="89" name="テキスト ボックス 88"/>
        <xdr:cNvSpPr txBox="1"/>
      </xdr:nvSpPr>
      <xdr:spPr>
        <a:xfrm>
          <a:off x="895350" y="63684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9395" cy="259080"/>
    <xdr:sp macro="" textlink="">
      <xdr:nvSpPr>
        <xdr:cNvPr id="101" name="テキスト ボックス 100"/>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3" name="テキスト ボックス 102"/>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5" name="テキスト ボックス 104"/>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07" name="テキスト ボックス 106"/>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09" name="テキスト ボックス 108"/>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275" cy="249555"/>
    <xdr:sp macro="" textlink="">
      <xdr:nvSpPr>
        <xdr:cNvPr id="111" name="テキスト ボックス 110"/>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70485</xdr:rowOff>
    </xdr:from>
    <xdr:to>
      <xdr:col>24</xdr:col>
      <xdr:colOff>62865</xdr:colOff>
      <xdr:row>58</xdr:row>
      <xdr:rowOff>163830</xdr:rowOff>
    </xdr:to>
    <xdr:cxnSp macro="">
      <xdr:nvCxnSpPr>
        <xdr:cNvPr id="113" name="直線コネクタ 112"/>
        <xdr:cNvCxnSpPr/>
      </xdr:nvCxnSpPr>
      <xdr:spPr>
        <a:xfrm flipV="1">
          <a:off x="4633595" y="86429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167640</xdr:rowOff>
    </xdr:from>
    <xdr:ext cx="534670" cy="250190"/>
    <xdr:sp macro="" textlink="">
      <xdr:nvSpPr>
        <xdr:cNvPr id="114" name="総務費最小値テキスト"/>
        <xdr:cNvSpPr txBox="1"/>
      </xdr:nvSpPr>
      <xdr:spPr>
        <a:xfrm>
          <a:off x="4686300" y="101117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163830</xdr:rowOff>
    </xdr:from>
    <xdr:to>
      <xdr:col>24</xdr:col>
      <xdr:colOff>152400</xdr:colOff>
      <xdr:row>58</xdr:row>
      <xdr:rowOff>163830</xdr:rowOff>
    </xdr:to>
    <xdr:cxnSp macro="">
      <xdr:nvCxnSpPr>
        <xdr:cNvPr id="115" name="直線コネクタ 114"/>
        <xdr:cNvCxnSpPr/>
      </xdr:nvCxnSpPr>
      <xdr:spPr>
        <a:xfrm>
          <a:off x="45466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17780</xdr:rowOff>
    </xdr:from>
    <xdr:ext cx="598805" cy="251460"/>
    <xdr:sp macro="" textlink="">
      <xdr:nvSpPr>
        <xdr:cNvPr id="116" name="総務費最大値テキスト"/>
        <xdr:cNvSpPr txBox="1"/>
      </xdr:nvSpPr>
      <xdr:spPr>
        <a:xfrm>
          <a:off x="4686300" y="8418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796,279</a:t>
          </a:r>
          <a:endParaRPr kumimoji="1" lang="ja-JP" altLang="en-US" sz="1000" b="1">
            <a:latin typeface="ＭＳ Ｐゴシック"/>
          </a:endParaRPr>
        </a:p>
      </xdr:txBody>
    </xdr:sp>
    <xdr:clientData/>
  </xdr:oneCellAnchor>
  <xdr:twoCellAnchor>
    <xdr:from>
      <xdr:col>23</xdr:col>
      <xdr:colOff>165100</xdr:colOff>
      <xdr:row>50</xdr:row>
      <xdr:rowOff>70485</xdr:rowOff>
    </xdr:from>
    <xdr:to>
      <xdr:col>24</xdr:col>
      <xdr:colOff>152400</xdr:colOff>
      <xdr:row>50</xdr:row>
      <xdr:rowOff>70485</xdr:rowOff>
    </xdr:to>
    <xdr:cxnSp macro="">
      <xdr:nvCxnSpPr>
        <xdr:cNvPr id="117" name="直線コネクタ 116"/>
        <xdr:cNvCxnSpPr/>
      </xdr:nvCxnSpPr>
      <xdr:spPr>
        <a:xfrm>
          <a:off x="4546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118745</xdr:rowOff>
    </xdr:from>
    <xdr:to>
      <xdr:col>24</xdr:col>
      <xdr:colOff>63500</xdr:colOff>
      <xdr:row>58</xdr:row>
      <xdr:rowOff>137160</xdr:rowOff>
    </xdr:to>
    <xdr:cxnSp macro="">
      <xdr:nvCxnSpPr>
        <xdr:cNvPr id="118" name="直線コネクタ 117"/>
        <xdr:cNvCxnSpPr/>
      </xdr:nvCxnSpPr>
      <xdr:spPr>
        <a:xfrm flipV="1">
          <a:off x="3797300" y="100628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81915</xdr:rowOff>
    </xdr:from>
    <xdr:ext cx="534670" cy="259080"/>
    <xdr:sp macro="" textlink="">
      <xdr:nvSpPr>
        <xdr:cNvPr id="119" name="総務費平均値テキスト"/>
        <xdr:cNvSpPr txBox="1"/>
      </xdr:nvSpPr>
      <xdr:spPr>
        <a:xfrm>
          <a:off x="4686300" y="9854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59055</xdr:rowOff>
    </xdr:from>
    <xdr:to>
      <xdr:col>24</xdr:col>
      <xdr:colOff>114300</xdr:colOff>
      <xdr:row>58</xdr:row>
      <xdr:rowOff>160655</xdr:rowOff>
    </xdr:to>
    <xdr:sp macro="" textlink="">
      <xdr:nvSpPr>
        <xdr:cNvPr id="120" name="フローチャート: 判断 119"/>
        <xdr:cNvSpPr/>
      </xdr:nvSpPr>
      <xdr:spPr>
        <a:xfrm>
          <a:off x="4584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137160</xdr:rowOff>
    </xdr:to>
    <xdr:cxnSp macro="">
      <xdr:nvCxnSpPr>
        <xdr:cNvPr id="121" name="直線コネクタ 120"/>
        <xdr:cNvCxnSpPr/>
      </xdr:nvCxnSpPr>
      <xdr:spPr>
        <a:xfrm>
          <a:off x="2908300" y="10071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74930</xdr:rowOff>
    </xdr:from>
    <xdr:to>
      <xdr:col>20</xdr:col>
      <xdr:colOff>38100</xdr:colOff>
      <xdr:row>59</xdr:row>
      <xdr:rowOff>5080</xdr:rowOff>
    </xdr:to>
    <xdr:sp macro="" textlink="">
      <xdr:nvSpPr>
        <xdr:cNvPr id="122" name="フローチャート: 判断 121"/>
        <xdr:cNvSpPr/>
      </xdr:nvSpPr>
      <xdr:spPr>
        <a:xfrm>
          <a:off x="3746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21590</xdr:rowOff>
    </xdr:from>
    <xdr:ext cx="525145" cy="259080"/>
    <xdr:sp macro="" textlink="">
      <xdr:nvSpPr>
        <xdr:cNvPr id="123" name="テキスト ボックス 122"/>
        <xdr:cNvSpPr txBox="1"/>
      </xdr:nvSpPr>
      <xdr:spPr>
        <a:xfrm>
          <a:off x="3529965" y="9794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127635</xdr:rowOff>
    </xdr:from>
    <xdr:to>
      <xdr:col>15</xdr:col>
      <xdr:colOff>50800</xdr:colOff>
      <xdr:row>58</xdr:row>
      <xdr:rowOff>130175</xdr:rowOff>
    </xdr:to>
    <xdr:cxnSp macro="">
      <xdr:nvCxnSpPr>
        <xdr:cNvPr id="124" name="直線コネクタ 123"/>
        <xdr:cNvCxnSpPr/>
      </xdr:nvCxnSpPr>
      <xdr:spPr>
        <a:xfrm flipV="1">
          <a:off x="2019300" y="100717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25" name="フローチャート: 判断 124"/>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0</xdr:rowOff>
    </xdr:from>
    <xdr:ext cx="525145" cy="259080"/>
    <xdr:sp macro="" textlink="">
      <xdr:nvSpPr>
        <xdr:cNvPr id="126" name="テキスト ボックス 125"/>
        <xdr:cNvSpPr txBox="1"/>
      </xdr:nvSpPr>
      <xdr:spPr>
        <a:xfrm>
          <a:off x="2640965" y="101155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130175</xdr:rowOff>
    </xdr:from>
    <xdr:to>
      <xdr:col>10</xdr:col>
      <xdr:colOff>114300</xdr:colOff>
      <xdr:row>58</xdr:row>
      <xdr:rowOff>133985</xdr:rowOff>
    </xdr:to>
    <xdr:cxnSp macro="">
      <xdr:nvCxnSpPr>
        <xdr:cNvPr id="127" name="直線コネクタ 126"/>
        <xdr:cNvCxnSpPr/>
      </xdr:nvCxnSpPr>
      <xdr:spPr>
        <a:xfrm flipV="1">
          <a:off x="1130300" y="100742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28" name="フローチャート: 判断 127"/>
        <xdr:cNvSpPr/>
      </xdr:nvSpPr>
      <xdr:spPr>
        <a:xfrm>
          <a:off x="1968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25400</xdr:rowOff>
    </xdr:from>
    <xdr:ext cx="525145" cy="259080"/>
    <xdr:sp macro="" textlink="">
      <xdr:nvSpPr>
        <xdr:cNvPr id="129" name="テキスト ボックス 128"/>
        <xdr:cNvSpPr txBox="1"/>
      </xdr:nvSpPr>
      <xdr:spPr>
        <a:xfrm>
          <a:off x="1751965" y="9798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77470</xdr:rowOff>
    </xdr:from>
    <xdr:to>
      <xdr:col>6</xdr:col>
      <xdr:colOff>38100</xdr:colOff>
      <xdr:row>59</xdr:row>
      <xdr:rowOff>7620</xdr:rowOff>
    </xdr:to>
    <xdr:sp macro="" textlink="">
      <xdr:nvSpPr>
        <xdr:cNvPr id="130" name="フローチャート: 判断 129"/>
        <xdr:cNvSpPr/>
      </xdr:nvSpPr>
      <xdr:spPr>
        <a:xfrm>
          <a:off x="1079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24130</xdr:rowOff>
    </xdr:from>
    <xdr:ext cx="525145" cy="259080"/>
    <xdr:sp macro="" textlink="">
      <xdr:nvSpPr>
        <xdr:cNvPr id="131" name="テキスト ボックス 130"/>
        <xdr:cNvSpPr txBox="1"/>
      </xdr:nvSpPr>
      <xdr:spPr>
        <a:xfrm>
          <a:off x="862965" y="9796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67945</xdr:rowOff>
    </xdr:from>
    <xdr:to>
      <xdr:col>24</xdr:col>
      <xdr:colOff>114300</xdr:colOff>
      <xdr:row>58</xdr:row>
      <xdr:rowOff>169545</xdr:rowOff>
    </xdr:to>
    <xdr:sp macro="" textlink="">
      <xdr:nvSpPr>
        <xdr:cNvPr id="137" name="楕円 136"/>
        <xdr:cNvSpPr/>
      </xdr:nvSpPr>
      <xdr:spPr>
        <a:xfrm>
          <a:off x="4584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37465</xdr:rowOff>
    </xdr:from>
    <xdr:ext cx="534670" cy="259080"/>
    <xdr:sp macro="" textlink="">
      <xdr:nvSpPr>
        <xdr:cNvPr id="138" name="総務費該当値テキスト"/>
        <xdr:cNvSpPr txBox="1"/>
      </xdr:nvSpPr>
      <xdr:spPr>
        <a:xfrm>
          <a:off x="4686300" y="9981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39" name="楕円 138"/>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7620</xdr:rowOff>
    </xdr:from>
    <xdr:ext cx="525145" cy="250190"/>
    <xdr:sp macro="" textlink="">
      <xdr:nvSpPr>
        <xdr:cNvPr id="140" name="テキスト ボックス 139"/>
        <xdr:cNvSpPr txBox="1"/>
      </xdr:nvSpPr>
      <xdr:spPr>
        <a:xfrm>
          <a:off x="3529965" y="101231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76835</xdr:rowOff>
    </xdr:from>
    <xdr:to>
      <xdr:col>15</xdr:col>
      <xdr:colOff>101600</xdr:colOff>
      <xdr:row>59</xdr:row>
      <xdr:rowOff>6985</xdr:rowOff>
    </xdr:to>
    <xdr:sp macro="" textlink="">
      <xdr:nvSpPr>
        <xdr:cNvPr id="141" name="楕円 140"/>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23495</xdr:rowOff>
    </xdr:from>
    <xdr:ext cx="525145" cy="259080"/>
    <xdr:sp macro="" textlink="">
      <xdr:nvSpPr>
        <xdr:cNvPr id="142" name="テキスト ボックス 141"/>
        <xdr:cNvSpPr txBox="1"/>
      </xdr:nvSpPr>
      <xdr:spPr>
        <a:xfrm>
          <a:off x="2640965" y="9796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79375</xdr:rowOff>
    </xdr:from>
    <xdr:to>
      <xdr:col>10</xdr:col>
      <xdr:colOff>165100</xdr:colOff>
      <xdr:row>59</xdr:row>
      <xdr:rowOff>9525</xdr:rowOff>
    </xdr:to>
    <xdr:sp macro="" textlink="">
      <xdr:nvSpPr>
        <xdr:cNvPr id="143" name="楕円 142"/>
        <xdr:cNvSpPr/>
      </xdr:nvSpPr>
      <xdr:spPr>
        <a:xfrm>
          <a:off x="1968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xdr:rowOff>
    </xdr:from>
    <xdr:ext cx="525145" cy="259080"/>
    <xdr:sp macro="" textlink="">
      <xdr:nvSpPr>
        <xdr:cNvPr id="144" name="テキスト ボックス 143"/>
        <xdr:cNvSpPr txBox="1"/>
      </xdr:nvSpPr>
      <xdr:spPr>
        <a:xfrm>
          <a:off x="1751965" y="10116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83185</xdr:rowOff>
    </xdr:from>
    <xdr:to>
      <xdr:col>6</xdr:col>
      <xdr:colOff>38100</xdr:colOff>
      <xdr:row>59</xdr:row>
      <xdr:rowOff>13335</xdr:rowOff>
    </xdr:to>
    <xdr:sp macro="" textlink="">
      <xdr:nvSpPr>
        <xdr:cNvPr id="145" name="楕円 144"/>
        <xdr:cNvSpPr/>
      </xdr:nvSpPr>
      <xdr:spPr>
        <a:xfrm>
          <a:off x="1079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4445</xdr:rowOff>
    </xdr:from>
    <xdr:ext cx="525145" cy="259080"/>
    <xdr:sp macro="" textlink="">
      <xdr:nvSpPr>
        <xdr:cNvPr id="146" name="テキスト ボックス 145"/>
        <xdr:cNvSpPr txBox="1"/>
      </xdr:nvSpPr>
      <xdr:spPr>
        <a:xfrm>
          <a:off x="862965" y="101199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5" name="テキスト ボックス 154"/>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57" name="テキスト ボックス 156"/>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105" cy="250825"/>
    <xdr:sp macro="" textlink="">
      <xdr:nvSpPr>
        <xdr:cNvPr id="161" name="テキスト ボックス 160"/>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105" cy="259080"/>
    <xdr:sp macro="" textlink="">
      <xdr:nvSpPr>
        <xdr:cNvPr id="163" name="テキスト ボックス 162"/>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105" cy="251460"/>
    <xdr:sp macro="" textlink="">
      <xdr:nvSpPr>
        <xdr:cNvPr id="165" name="テキスト ボックス 164"/>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105" cy="258445"/>
    <xdr:sp macro="" textlink="">
      <xdr:nvSpPr>
        <xdr:cNvPr id="167" name="テキスト ボックス 166"/>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105" cy="259080"/>
    <xdr:sp macro="" textlink="">
      <xdr:nvSpPr>
        <xdr:cNvPr id="169" name="テキスト ボックス 168"/>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1" name="テキスト ボックス 170"/>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45720</xdr:rowOff>
    </xdr:from>
    <xdr:to>
      <xdr:col>24</xdr:col>
      <xdr:colOff>62865</xdr:colOff>
      <xdr:row>78</xdr:row>
      <xdr:rowOff>84455</xdr:rowOff>
    </xdr:to>
    <xdr:cxnSp macro="">
      <xdr:nvCxnSpPr>
        <xdr:cNvPr id="173" name="直線コネクタ 172"/>
        <xdr:cNvCxnSpPr/>
      </xdr:nvCxnSpPr>
      <xdr:spPr>
        <a:xfrm flipV="1">
          <a:off x="4633595" y="1204722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49555"/>
    <xdr:sp macro="" textlink="">
      <xdr:nvSpPr>
        <xdr:cNvPr id="174" name="民生費最小値テキスト"/>
        <xdr:cNvSpPr txBox="1"/>
      </xdr:nvSpPr>
      <xdr:spPr>
        <a:xfrm>
          <a:off x="4686300" y="13461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5" name="直線コネクタ 174"/>
        <xdr:cNvCxnSpPr/>
      </xdr:nvCxnSpPr>
      <xdr:spPr>
        <a:xfrm>
          <a:off x="4546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163830</xdr:rowOff>
    </xdr:from>
    <xdr:ext cx="598805" cy="259080"/>
    <xdr:sp macro="" textlink="">
      <xdr:nvSpPr>
        <xdr:cNvPr id="176" name="民生費最大値テキスト"/>
        <xdr:cNvSpPr txBox="1"/>
      </xdr:nvSpPr>
      <xdr:spPr>
        <a:xfrm>
          <a:off x="4686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236,608</a:t>
          </a:r>
          <a:endParaRPr kumimoji="1" lang="ja-JP" altLang="en-US" sz="1000" b="1">
            <a:latin typeface="ＭＳ Ｐゴシック"/>
          </a:endParaRPr>
        </a:p>
      </xdr:txBody>
    </xdr:sp>
    <xdr:clientData/>
  </xdr:oneCellAnchor>
  <xdr:twoCellAnchor>
    <xdr:from>
      <xdr:col>23</xdr:col>
      <xdr:colOff>165100</xdr:colOff>
      <xdr:row>70</xdr:row>
      <xdr:rowOff>45720</xdr:rowOff>
    </xdr:from>
    <xdr:to>
      <xdr:col>24</xdr:col>
      <xdr:colOff>152400</xdr:colOff>
      <xdr:row>70</xdr:row>
      <xdr:rowOff>45720</xdr:rowOff>
    </xdr:to>
    <xdr:cxnSp macro="">
      <xdr:nvCxnSpPr>
        <xdr:cNvPr id="177" name="直線コネクタ 176"/>
        <xdr:cNvCxnSpPr/>
      </xdr:nvCxnSpPr>
      <xdr:spPr>
        <a:xfrm>
          <a:off x="4546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122555</xdr:rowOff>
    </xdr:from>
    <xdr:to>
      <xdr:col>24</xdr:col>
      <xdr:colOff>63500</xdr:colOff>
      <xdr:row>76</xdr:row>
      <xdr:rowOff>165100</xdr:rowOff>
    </xdr:to>
    <xdr:cxnSp macro="">
      <xdr:nvCxnSpPr>
        <xdr:cNvPr id="178" name="直線コネクタ 177"/>
        <xdr:cNvCxnSpPr/>
      </xdr:nvCxnSpPr>
      <xdr:spPr>
        <a:xfrm flipV="1">
          <a:off x="3797300" y="131527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3810</xdr:rowOff>
    </xdr:from>
    <xdr:ext cx="598805" cy="259080"/>
    <xdr:sp macro="" textlink="">
      <xdr:nvSpPr>
        <xdr:cNvPr id="179" name="民生費平均値テキスト"/>
        <xdr:cNvSpPr txBox="1"/>
      </xdr:nvSpPr>
      <xdr:spPr>
        <a:xfrm>
          <a:off x="4686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152400</xdr:rowOff>
    </xdr:from>
    <xdr:to>
      <xdr:col>24</xdr:col>
      <xdr:colOff>114300</xdr:colOff>
      <xdr:row>75</xdr:row>
      <xdr:rowOff>82550</xdr:rowOff>
    </xdr:to>
    <xdr:sp macro="" textlink="">
      <xdr:nvSpPr>
        <xdr:cNvPr id="180" name="フローチャート: 判断 179"/>
        <xdr:cNvSpPr/>
      </xdr:nvSpPr>
      <xdr:spPr>
        <a:xfrm>
          <a:off x="45847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165100</xdr:rowOff>
    </xdr:from>
    <xdr:to>
      <xdr:col>19</xdr:col>
      <xdr:colOff>177800</xdr:colOff>
      <xdr:row>77</xdr:row>
      <xdr:rowOff>59055</xdr:rowOff>
    </xdr:to>
    <xdr:cxnSp macro="">
      <xdr:nvCxnSpPr>
        <xdr:cNvPr id="181" name="直線コネクタ 180"/>
        <xdr:cNvCxnSpPr/>
      </xdr:nvCxnSpPr>
      <xdr:spPr>
        <a:xfrm flipV="1">
          <a:off x="2908300" y="1319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102235</xdr:rowOff>
    </xdr:from>
    <xdr:ext cx="589280" cy="258445"/>
    <xdr:sp macro="" textlink="">
      <xdr:nvSpPr>
        <xdr:cNvPr id="183" name="テキスト ボックス 182"/>
        <xdr:cNvSpPr txBox="1"/>
      </xdr:nvSpPr>
      <xdr:spPr>
        <a:xfrm>
          <a:off x="3497580" y="126180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59055</xdr:rowOff>
    </xdr:from>
    <xdr:to>
      <xdr:col>15</xdr:col>
      <xdr:colOff>50800</xdr:colOff>
      <xdr:row>77</xdr:row>
      <xdr:rowOff>118110</xdr:rowOff>
    </xdr:to>
    <xdr:cxnSp macro="">
      <xdr:nvCxnSpPr>
        <xdr:cNvPr id="184" name="直線コネクタ 183"/>
        <xdr:cNvCxnSpPr/>
      </xdr:nvCxnSpPr>
      <xdr:spPr>
        <a:xfrm flipV="1">
          <a:off x="2019300" y="132607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23495</xdr:rowOff>
    </xdr:from>
    <xdr:to>
      <xdr:col>15</xdr:col>
      <xdr:colOff>101600</xdr:colOff>
      <xdr:row>75</xdr:row>
      <xdr:rowOff>125095</xdr:rowOff>
    </xdr:to>
    <xdr:sp macro="" textlink="">
      <xdr:nvSpPr>
        <xdr:cNvPr id="185" name="フローチャート: 判断 184"/>
        <xdr:cNvSpPr/>
      </xdr:nvSpPr>
      <xdr:spPr>
        <a:xfrm>
          <a:off x="2857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141605</xdr:rowOff>
    </xdr:from>
    <xdr:ext cx="589280" cy="259080"/>
    <xdr:sp macro="" textlink="">
      <xdr:nvSpPr>
        <xdr:cNvPr id="186" name="テキスト ボックス 185"/>
        <xdr:cNvSpPr txBox="1"/>
      </xdr:nvSpPr>
      <xdr:spPr>
        <a:xfrm>
          <a:off x="2608580" y="126574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118110</xdr:rowOff>
    </xdr:from>
    <xdr:to>
      <xdr:col>10</xdr:col>
      <xdr:colOff>114300</xdr:colOff>
      <xdr:row>77</xdr:row>
      <xdr:rowOff>119380</xdr:rowOff>
    </xdr:to>
    <xdr:cxnSp macro="">
      <xdr:nvCxnSpPr>
        <xdr:cNvPr id="187" name="直線コネクタ 186"/>
        <xdr:cNvCxnSpPr/>
      </xdr:nvCxnSpPr>
      <xdr:spPr>
        <a:xfrm flipV="1">
          <a:off x="1130300" y="13319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151765</xdr:rowOff>
    </xdr:from>
    <xdr:to>
      <xdr:col>10</xdr:col>
      <xdr:colOff>165100</xdr:colOff>
      <xdr:row>76</xdr:row>
      <xdr:rowOff>81915</xdr:rowOff>
    </xdr:to>
    <xdr:sp macro="" textlink="">
      <xdr:nvSpPr>
        <xdr:cNvPr id="188" name="フローチャート: 判断 187"/>
        <xdr:cNvSpPr/>
      </xdr:nvSpPr>
      <xdr:spPr>
        <a:xfrm>
          <a:off x="1968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98425</xdr:rowOff>
    </xdr:from>
    <xdr:ext cx="589280" cy="250825"/>
    <xdr:sp macro="" textlink="">
      <xdr:nvSpPr>
        <xdr:cNvPr id="189" name="テキスト ボックス 188"/>
        <xdr:cNvSpPr txBox="1"/>
      </xdr:nvSpPr>
      <xdr:spPr>
        <a:xfrm>
          <a:off x="1719580" y="1278572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macro="" textlink="">
      <xdr:nvSpPr>
        <xdr:cNvPr id="190" name="フローチャート: 判断 189"/>
        <xdr:cNvSpPr/>
      </xdr:nvSpPr>
      <xdr:spPr>
        <a:xfrm>
          <a:off x="1079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121285</xdr:rowOff>
    </xdr:from>
    <xdr:ext cx="589280" cy="250825"/>
    <xdr:sp macro="" textlink="">
      <xdr:nvSpPr>
        <xdr:cNvPr id="191" name="テキスト ボックス 190"/>
        <xdr:cNvSpPr txBox="1"/>
      </xdr:nvSpPr>
      <xdr:spPr>
        <a:xfrm>
          <a:off x="830580" y="1280858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71755</xdr:rowOff>
    </xdr:from>
    <xdr:to>
      <xdr:col>24</xdr:col>
      <xdr:colOff>114300</xdr:colOff>
      <xdr:row>77</xdr:row>
      <xdr:rowOff>1905</xdr:rowOff>
    </xdr:to>
    <xdr:sp macro="" textlink="">
      <xdr:nvSpPr>
        <xdr:cNvPr id="197" name="楕円 196"/>
        <xdr:cNvSpPr/>
      </xdr:nvSpPr>
      <xdr:spPr>
        <a:xfrm>
          <a:off x="45847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50165</xdr:rowOff>
    </xdr:from>
    <xdr:ext cx="598805" cy="259080"/>
    <xdr:sp macro="" textlink="">
      <xdr:nvSpPr>
        <xdr:cNvPr id="198" name="民生費該当値テキスト"/>
        <xdr:cNvSpPr txBox="1"/>
      </xdr:nvSpPr>
      <xdr:spPr>
        <a:xfrm>
          <a:off x="468630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114300</xdr:rowOff>
    </xdr:from>
    <xdr:to>
      <xdr:col>20</xdr:col>
      <xdr:colOff>38100</xdr:colOff>
      <xdr:row>77</xdr:row>
      <xdr:rowOff>44450</xdr:rowOff>
    </xdr:to>
    <xdr:sp macro="" textlink="">
      <xdr:nvSpPr>
        <xdr:cNvPr id="199" name="楕円 198"/>
        <xdr:cNvSpPr/>
      </xdr:nvSpPr>
      <xdr:spPr>
        <a:xfrm>
          <a:off x="3746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35560</xdr:rowOff>
    </xdr:from>
    <xdr:ext cx="589280" cy="259080"/>
    <xdr:sp macro="" textlink="">
      <xdr:nvSpPr>
        <xdr:cNvPr id="200" name="テキスト ボックス 199"/>
        <xdr:cNvSpPr txBox="1"/>
      </xdr:nvSpPr>
      <xdr:spPr>
        <a:xfrm>
          <a:off x="3497580" y="132372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8255</xdr:rowOff>
    </xdr:from>
    <xdr:to>
      <xdr:col>15</xdr:col>
      <xdr:colOff>101600</xdr:colOff>
      <xdr:row>77</xdr:row>
      <xdr:rowOff>109855</xdr:rowOff>
    </xdr:to>
    <xdr:sp macro="" textlink="">
      <xdr:nvSpPr>
        <xdr:cNvPr id="201" name="楕円 200"/>
        <xdr:cNvSpPr/>
      </xdr:nvSpPr>
      <xdr:spPr>
        <a:xfrm>
          <a:off x="2857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100965</xdr:rowOff>
    </xdr:from>
    <xdr:ext cx="589280" cy="249555"/>
    <xdr:sp macro="" textlink="">
      <xdr:nvSpPr>
        <xdr:cNvPr id="202" name="テキスト ボックス 201"/>
        <xdr:cNvSpPr txBox="1"/>
      </xdr:nvSpPr>
      <xdr:spPr>
        <a:xfrm>
          <a:off x="2608580" y="1330261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67310</xdr:rowOff>
    </xdr:from>
    <xdr:to>
      <xdr:col>10</xdr:col>
      <xdr:colOff>165100</xdr:colOff>
      <xdr:row>77</xdr:row>
      <xdr:rowOff>168910</xdr:rowOff>
    </xdr:to>
    <xdr:sp macro="" textlink="">
      <xdr:nvSpPr>
        <xdr:cNvPr id="203" name="楕円 202"/>
        <xdr:cNvSpPr/>
      </xdr:nvSpPr>
      <xdr:spPr>
        <a:xfrm>
          <a:off x="1968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160020</xdr:rowOff>
    </xdr:from>
    <xdr:ext cx="589280" cy="259080"/>
    <xdr:sp macro="" textlink="">
      <xdr:nvSpPr>
        <xdr:cNvPr id="204" name="テキスト ボックス 203"/>
        <xdr:cNvSpPr txBox="1"/>
      </xdr:nvSpPr>
      <xdr:spPr>
        <a:xfrm>
          <a:off x="1719580" y="133616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170180</xdr:rowOff>
    </xdr:to>
    <xdr:sp macro="" textlink="">
      <xdr:nvSpPr>
        <xdr:cNvPr id="205" name="楕円 204"/>
        <xdr:cNvSpPr/>
      </xdr:nvSpPr>
      <xdr:spPr>
        <a:xfrm>
          <a:off x="1079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161290</xdr:rowOff>
    </xdr:from>
    <xdr:ext cx="589280" cy="259080"/>
    <xdr:sp macro="" textlink="">
      <xdr:nvSpPr>
        <xdr:cNvPr id="206" name="テキスト ボックス 205"/>
        <xdr:cNvSpPr txBox="1"/>
      </xdr:nvSpPr>
      <xdr:spPr>
        <a:xfrm>
          <a:off x="830580" y="133629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9395" cy="259080"/>
    <xdr:sp macro="" textlink="">
      <xdr:nvSpPr>
        <xdr:cNvPr id="218" name="テキスト ボックス 217"/>
        <xdr:cNvSpPr txBox="1"/>
      </xdr:nvSpPr>
      <xdr:spPr>
        <a:xfrm>
          <a:off x="513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2" name="テキスト ボックス 221"/>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6" name="テキスト ボックス 225"/>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8" name="テキスト ボックス 227"/>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97</xdr:row>
      <xdr:rowOff>168275</xdr:rowOff>
    </xdr:to>
    <xdr:cxnSp macro="">
      <xdr:nvCxnSpPr>
        <xdr:cNvPr id="230" name="直線コネクタ 229"/>
        <xdr:cNvCxnSpPr/>
      </xdr:nvCxnSpPr>
      <xdr:spPr>
        <a:xfrm flipV="1">
          <a:off x="4633595" y="1546923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49555"/>
    <xdr:sp macro="" textlink="">
      <xdr:nvSpPr>
        <xdr:cNvPr id="233" name="衛生費最大値テキスト"/>
        <xdr:cNvSpPr txBox="1"/>
      </xdr:nvSpPr>
      <xdr:spPr>
        <a:xfrm>
          <a:off x="4686300" y="152444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121,969</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4" name="直線コネクタ 233"/>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146050</xdr:rowOff>
    </xdr:from>
    <xdr:to>
      <xdr:col>24</xdr:col>
      <xdr:colOff>63500</xdr:colOff>
      <xdr:row>97</xdr:row>
      <xdr:rowOff>153670</xdr:rowOff>
    </xdr:to>
    <xdr:cxnSp macro="">
      <xdr:nvCxnSpPr>
        <xdr:cNvPr id="235" name="直線コネクタ 234"/>
        <xdr:cNvCxnSpPr/>
      </xdr:nvCxnSpPr>
      <xdr:spPr>
        <a:xfrm>
          <a:off x="3797300" y="167767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81915</xdr:rowOff>
    </xdr:from>
    <xdr:ext cx="534670" cy="259080"/>
    <xdr:sp macro="" textlink="">
      <xdr:nvSpPr>
        <xdr:cNvPr id="236" name="衛生費平均値テキスト"/>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146050</xdr:rowOff>
    </xdr:from>
    <xdr:to>
      <xdr:col>19</xdr:col>
      <xdr:colOff>177800</xdr:colOff>
      <xdr:row>97</xdr:row>
      <xdr:rowOff>147320</xdr:rowOff>
    </xdr:to>
    <xdr:cxnSp macro="">
      <xdr:nvCxnSpPr>
        <xdr:cNvPr id="238" name="直線コネクタ 237"/>
        <xdr:cNvCxnSpPr/>
      </xdr:nvCxnSpPr>
      <xdr:spPr>
        <a:xfrm flipV="1">
          <a:off x="2908300" y="16776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86995</xdr:rowOff>
    </xdr:from>
    <xdr:to>
      <xdr:col>20</xdr:col>
      <xdr:colOff>38100</xdr:colOff>
      <xdr:row>97</xdr:row>
      <xdr:rowOff>17780</xdr:rowOff>
    </xdr:to>
    <xdr:sp macro="" textlink="">
      <xdr:nvSpPr>
        <xdr:cNvPr id="239" name="フローチャート: 判断 238"/>
        <xdr:cNvSpPr/>
      </xdr:nvSpPr>
      <xdr:spPr>
        <a:xfrm>
          <a:off x="3746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33655</xdr:rowOff>
    </xdr:from>
    <xdr:ext cx="525145" cy="258445"/>
    <xdr:sp macro="" textlink="">
      <xdr:nvSpPr>
        <xdr:cNvPr id="240" name="テキスト ボックス 239"/>
        <xdr:cNvSpPr txBox="1"/>
      </xdr:nvSpPr>
      <xdr:spPr>
        <a:xfrm>
          <a:off x="3529965" y="163214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147320</xdr:rowOff>
    </xdr:from>
    <xdr:to>
      <xdr:col>15</xdr:col>
      <xdr:colOff>50800</xdr:colOff>
      <xdr:row>97</xdr:row>
      <xdr:rowOff>154940</xdr:rowOff>
    </xdr:to>
    <xdr:cxnSp macro="">
      <xdr:nvCxnSpPr>
        <xdr:cNvPr id="241" name="直線コネクタ 240"/>
        <xdr:cNvCxnSpPr/>
      </xdr:nvCxnSpPr>
      <xdr:spPr>
        <a:xfrm flipV="1">
          <a:off x="2019300" y="16777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90805</xdr:rowOff>
    </xdr:from>
    <xdr:to>
      <xdr:col>15</xdr:col>
      <xdr:colOff>101600</xdr:colOff>
      <xdr:row>97</xdr:row>
      <xdr:rowOff>20955</xdr:rowOff>
    </xdr:to>
    <xdr:sp macro="" textlink="">
      <xdr:nvSpPr>
        <xdr:cNvPr id="242" name="フローチャート: 判断 241"/>
        <xdr:cNvSpPr/>
      </xdr:nvSpPr>
      <xdr:spPr>
        <a:xfrm>
          <a:off x="2857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37465</xdr:rowOff>
    </xdr:from>
    <xdr:ext cx="525145" cy="259080"/>
    <xdr:sp macro="" textlink="">
      <xdr:nvSpPr>
        <xdr:cNvPr id="243" name="テキスト ボックス 242"/>
        <xdr:cNvSpPr txBox="1"/>
      </xdr:nvSpPr>
      <xdr:spPr>
        <a:xfrm>
          <a:off x="2640965" y="16325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154940</xdr:rowOff>
    </xdr:from>
    <xdr:to>
      <xdr:col>10</xdr:col>
      <xdr:colOff>114300</xdr:colOff>
      <xdr:row>97</xdr:row>
      <xdr:rowOff>169545</xdr:rowOff>
    </xdr:to>
    <xdr:cxnSp macro="">
      <xdr:nvCxnSpPr>
        <xdr:cNvPr id="244" name="直線コネクタ 243"/>
        <xdr:cNvCxnSpPr/>
      </xdr:nvCxnSpPr>
      <xdr:spPr>
        <a:xfrm flipV="1">
          <a:off x="1130300" y="167855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91440</xdr:rowOff>
    </xdr:from>
    <xdr:to>
      <xdr:col>10</xdr:col>
      <xdr:colOff>165100</xdr:colOff>
      <xdr:row>97</xdr:row>
      <xdr:rowOff>21590</xdr:rowOff>
    </xdr:to>
    <xdr:sp macro="" textlink="">
      <xdr:nvSpPr>
        <xdr:cNvPr id="245" name="フローチャート: 判断 244"/>
        <xdr:cNvSpPr/>
      </xdr:nvSpPr>
      <xdr:spPr>
        <a:xfrm>
          <a:off x="1968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38100</xdr:rowOff>
    </xdr:from>
    <xdr:ext cx="525145" cy="259080"/>
    <xdr:sp macro="" textlink="">
      <xdr:nvSpPr>
        <xdr:cNvPr id="246" name="テキスト ボックス 245"/>
        <xdr:cNvSpPr txBox="1"/>
      </xdr:nvSpPr>
      <xdr:spPr>
        <a:xfrm>
          <a:off x="1751965" y="16325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7" name="フローチャート: 判断 246"/>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145" cy="259080"/>
    <xdr:sp macro="" textlink="">
      <xdr:nvSpPr>
        <xdr:cNvPr id="248" name="テキスト ボックス 247"/>
        <xdr:cNvSpPr txBox="1"/>
      </xdr:nvSpPr>
      <xdr:spPr>
        <a:xfrm>
          <a:off x="862965" y="16336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102870</xdr:rowOff>
    </xdr:from>
    <xdr:to>
      <xdr:col>24</xdr:col>
      <xdr:colOff>114300</xdr:colOff>
      <xdr:row>98</xdr:row>
      <xdr:rowOff>33020</xdr:rowOff>
    </xdr:to>
    <xdr:sp macro="" textlink="">
      <xdr:nvSpPr>
        <xdr:cNvPr id="254" name="楕円 253"/>
        <xdr:cNvSpPr/>
      </xdr:nvSpPr>
      <xdr:spPr>
        <a:xfrm>
          <a:off x="45847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17780</xdr:rowOff>
    </xdr:from>
    <xdr:ext cx="534670" cy="251460"/>
    <xdr:sp macro="" textlink="">
      <xdr:nvSpPr>
        <xdr:cNvPr id="255" name="衛生費該当値テキスト"/>
        <xdr:cNvSpPr txBox="1"/>
      </xdr:nvSpPr>
      <xdr:spPr>
        <a:xfrm>
          <a:off x="4686300"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95250</xdr:rowOff>
    </xdr:from>
    <xdr:to>
      <xdr:col>20</xdr:col>
      <xdr:colOff>38100</xdr:colOff>
      <xdr:row>98</xdr:row>
      <xdr:rowOff>25400</xdr:rowOff>
    </xdr:to>
    <xdr:sp macro="" textlink="">
      <xdr:nvSpPr>
        <xdr:cNvPr id="256" name="楕円 255"/>
        <xdr:cNvSpPr/>
      </xdr:nvSpPr>
      <xdr:spPr>
        <a:xfrm>
          <a:off x="3746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16510</xdr:rowOff>
    </xdr:from>
    <xdr:ext cx="525145" cy="259080"/>
    <xdr:sp macro="" textlink="">
      <xdr:nvSpPr>
        <xdr:cNvPr id="257" name="テキスト ボックス 256"/>
        <xdr:cNvSpPr txBox="1"/>
      </xdr:nvSpPr>
      <xdr:spPr>
        <a:xfrm>
          <a:off x="3529965" y="168186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96520</xdr:rowOff>
    </xdr:from>
    <xdr:to>
      <xdr:col>15</xdr:col>
      <xdr:colOff>101600</xdr:colOff>
      <xdr:row>98</xdr:row>
      <xdr:rowOff>26670</xdr:rowOff>
    </xdr:to>
    <xdr:sp macro="" textlink="">
      <xdr:nvSpPr>
        <xdr:cNvPr id="258" name="楕円 257"/>
        <xdr:cNvSpPr/>
      </xdr:nvSpPr>
      <xdr:spPr>
        <a:xfrm>
          <a:off x="2857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17780</xdr:rowOff>
    </xdr:from>
    <xdr:ext cx="525145" cy="251460"/>
    <xdr:sp macro="" textlink="">
      <xdr:nvSpPr>
        <xdr:cNvPr id="259" name="テキスト ボックス 258"/>
        <xdr:cNvSpPr txBox="1"/>
      </xdr:nvSpPr>
      <xdr:spPr>
        <a:xfrm>
          <a:off x="2640965" y="16819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103505</xdr:rowOff>
    </xdr:from>
    <xdr:to>
      <xdr:col>10</xdr:col>
      <xdr:colOff>165100</xdr:colOff>
      <xdr:row>98</xdr:row>
      <xdr:rowOff>33655</xdr:rowOff>
    </xdr:to>
    <xdr:sp macro="" textlink="">
      <xdr:nvSpPr>
        <xdr:cNvPr id="260" name="楕円 259"/>
        <xdr:cNvSpPr/>
      </xdr:nvSpPr>
      <xdr:spPr>
        <a:xfrm>
          <a:off x="1968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24765</xdr:rowOff>
    </xdr:from>
    <xdr:ext cx="525145" cy="259080"/>
    <xdr:sp macro="" textlink="">
      <xdr:nvSpPr>
        <xdr:cNvPr id="261" name="テキスト ボックス 260"/>
        <xdr:cNvSpPr txBox="1"/>
      </xdr:nvSpPr>
      <xdr:spPr>
        <a:xfrm>
          <a:off x="1751965" y="168268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118745</xdr:rowOff>
    </xdr:from>
    <xdr:to>
      <xdr:col>6</xdr:col>
      <xdr:colOff>38100</xdr:colOff>
      <xdr:row>98</xdr:row>
      <xdr:rowOff>48895</xdr:rowOff>
    </xdr:to>
    <xdr:sp macro="" textlink="">
      <xdr:nvSpPr>
        <xdr:cNvPr id="262" name="楕円 261"/>
        <xdr:cNvSpPr/>
      </xdr:nvSpPr>
      <xdr:spPr>
        <a:xfrm>
          <a:off x="1079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40640</xdr:rowOff>
    </xdr:from>
    <xdr:ext cx="525145" cy="251460"/>
    <xdr:sp macro="" textlink="">
      <xdr:nvSpPr>
        <xdr:cNvPr id="263" name="テキスト ボックス 262"/>
        <xdr:cNvSpPr txBox="1"/>
      </xdr:nvSpPr>
      <xdr:spPr>
        <a:xfrm>
          <a:off x="862965" y="168427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2" name="テキスト ボックス 271"/>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75" name="テキスト ボックス 274"/>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77" name="テキスト ボックス 276"/>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79" name="テキスト ボックス 278"/>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81" name="テキスト ボックス 280"/>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3" name="テキスト ボックス 282"/>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62230</xdr:rowOff>
    </xdr:from>
    <xdr:to>
      <xdr:col>54</xdr:col>
      <xdr:colOff>189865</xdr:colOff>
      <xdr:row>38</xdr:row>
      <xdr:rowOff>133350</xdr:rowOff>
    </xdr:to>
    <xdr:cxnSp macro="">
      <xdr:nvCxnSpPr>
        <xdr:cNvPr id="285" name="直線コネクタ 284"/>
        <xdr:cNvCxnSpPr/>
      </xdr:nvCxnSpPr>
      <xdr:spPr>
        <a:xfrm flipV="1">
          <a:off x="10475595" y="52057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137160</xdr:rowOff>
    </xdr:from>
    <xdr:ext cx="313690" cy="259080"/>
    <xdr:sp macro="" textlink="">
      <xdr:nvSpPr>
        <xdr:cNvPr id="286" name="労働費最小値テキスト"/>
        <xdr:cNvSpPr txBox="1"/>
      </xdr:nvSpPr>
      <xdr:spPr>
        <a:xfrm>
          <a:off x="10528300" y="6652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133350</xdr:rowOff>
    </xdr:from>
    <xdr:to>
      <xdr:col>55</xdr:col>
      <xdr:colOff>88900</xdr:colOff>
      <xdr:row>38</xdr:row>
      <xdr:rowOff>133350</xdr:rowOff>
    </xdr:to>
    <xdr:cxnSp macro="">
      <xdr:nvCxnSpPr>
        <xdr:cNvPr id="287" name="直線コネクタ 286"/>
        <xdr:cNvCxnSpPr/>
      </xdr:nvCxnSpPr>
      <xdr:spPr>
        <a:xfrm>
          <a:off x="10388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8890</xdr:rowOff>
    </xdr:from>
    <xdr:ext cx="469900" cy="249555"/>
    <xdr:sp macro="" textlink="">
      <xdr:nvSpPr>
        <xdr:cNvPr id="288" name="労働費最大値テキスト"/>
        <xdr:cNvSpPr txBox="1"/>
      </xdr:nvSpPr>
      <xdr:spPr>
        <a:xfrm>
          <a:off x="10528300" y="49809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a:t>
          </a:r>
          <a:endParaRPr kumimoji="1" lang="ja-JP" altLang="en-US" sz="1000" b="1">
            <a:latin typeface="ＭＳ Ｐゴシック"/>
          </a:endParaRPr>
        </a:p>
      </xdr:txBody>
    </xdr:sp>
    <xdr:clientData/>
  </xdr:oneCellAnchor>
  <xdr:twoCellAnchor>
    <xdr:from>
      <xdr:col>54</xdr:col>
      <xdr:colOff>101600</xdr:colOff>
      <xdr:row>30</xdr:row>
      <xdr:rowOff>62230</xdr:rowOff>
    </xdr:from>
    <xdr:to>
      <xdr:col>55</xdr:col>
      <xdr:colOff>88900</xdr:colOff>
      <xdr:row>30</xdr:row>
      <xdr:rowOff>62230</xdr:rowOff>
    </xdr:to>
    <xdr:cxnSp macro="">
      <xdr:nvCxnSpPr>
        <xdr:cNvPr id="289" name="直線コネクタ 288"/>
        <xdr:cNvCxnSpPr/>
      </xdr:nvCxnSpPr>
      <xdr:spPr>
        <a:xfrm>
          <a:off x="10388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109855</xdr:rowOff>
    </xdr:from>
    <xdr:to>
      <xdr:col>55</xdr:col>
      <xdr:colOff>0</xdr:colOff>
      <xdr:row>37</xdr:row>
      <xdr:rowOff>34290</xdr:rowOff>
    </xdr:to>
    <xdr:cxnSp macro="">
      <xdr:nvCxnSpPr>
        <xdr:cNvPr id="290" name="直線コネクタ 289"/>
        <xdr:cNvCxnSpPr/>
      </xdr:nvCxnSpPr>
      <xdr:spPr>
        <a:xfrm flipV="1">
          <a:off x="9639300" y="628205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74930</xdr:rowOff>
    </xdr:from>
    <xdr:ext cx="378460" cy="251460"/>
    <xdr:sp macro="" textlink="">
      <xdr:nvSpPr>
        <xdr:cNvPr id="291" name="労働費平均値テキスト"/>
        <xdr:cNvSpPr txBox="1"/>
      </xdr:nvSpPr>
      <xdr:spPr>
        <a:xfrm>
          <a:off x="10528300" y="607568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52070</xdr:rowOff>
    </xdr:from>
    <xdr:to>
      <xdr:col>55</xdr:col>
      <xdr:colOff>50800</xdr:colOff>
      <xdr:row>36</xdr:row>
      <xdr:rowOff>153670</xdr:rowOff>
    </xdr:to>
    <xdr:sp macro="" textlink="">
      <xdr:nvSpPr>
        <xdr:cNvPr id="292" name="フローチャート: 判断 291"/>
        <xdr:cNvSpPr/>
      </xdr:nvSpPr>
      <xdr:spPr>
        <a:xfrm>
          <a:off x="104267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34290</xdr:rowOff>
    </xdr:from>
    <xdr:to>
      <xdr:col>50</xdr:col>
      <xdr:colOff>114300</xdr:colOff>
      <xdr:row>37</xdr:row>
      <xdr:rowOff>34290</xdr:rowOff>
    </xdr:to>
    <xdr:cxnSp macro="">
      <xdr:nvCxnSpPr>
        <xdr:cNvPr id="293" name="直線コネクタ 292"/>
        <xdr:cNvCxnSpPr/>
      </xdr:nvCxnSpPr>
      <xdr:spPr>
        <a:xfrm>
          <a:off x="8750300" y="6377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168275</xdr:rowOff>
    </xdr:from>
    <xdr:to>
      <xdr:col>50</xdr:col>
      <xdr:colOff>165100</xdr:colOff>
      <xdr:row>36</xdr:row>
      <xdr:rowOff>98425</xdr:rowOff>
    </xdr:to>
    <xdr:sp macro="" textlink="">
      <xdr:nvSpPr>
        <xdr:cNvPr id="294" name="フローチャート: 判断 293"/>
        <xdr:cNvSpPr/>
      </xdr:nvSpPr>
      <xdr:spPr>
        <a:xfrm>
          <a:off x="958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114935</xdr:rowOff>
    </xdr:from>
    <xdr:ext cx="378460" cy="259080"/>
    <xdr:sp macro="" textlink="">
      <xdr:nvSpPr>
        <xdr:cNvPr id="295" name="テキスト ボックス 294"/>
        <xdr:cNvSpPr txBox="1"/>
      </xdr:nvSpPr>
      <xdr:spPr>
        <a:xfrm>
          <a:off x="9450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99695</xdr:rowOff>
    </xdr:from>
    <xdr:to>
      <xdr:col>45</xdr:col>
      <xdr:colOff>177800</xdr:colOff>
      <xdr:row>37</xdr:row>
      <xdr:rowOff>34290</xdr:rowOff>
    </xdr:to>
    <xdr:cxnSp macro="">
      <xdr:nvCxnSpPr>
        <xdr:cNvPr id="296" name="直線コネクタ 295"/>
        <xdr:cNvCxnSpPr/>
      </xdr:nvCxnSpPr>
      <xdr:spPr>
        <a:xfrm>
          <a:off x="7861300" y="610044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19050</xdr:rowOff>
    </xdr:from>
    <xdr:to>
      <xdr:col>46</xdr:col>
      <xdr:colOff>38100</xdr:colOff>
      <xdr:row>36</xdr:row>
      <xdr:rowOff>120650</xdr:rowOff>
    </xdr:to>
    <xdr:sp macro="" textlink="">
      <xdr:nvSpPr>
        <xdr:cNvPr id="297" name="フローチャート: 判断 296"/>
        <xdr:cNvSpPr/>
      </xdr:nvSpPr>
      <xdr:spPr>
        <a:xfrm>
          <a:off x="869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137160</xdr:rowOff>
    </xdr:from>
    <xdr:ext cx="378460" cy="259080"/>
    <xdr:sp macro="" textlink="">
      <xdr:nvSpPr>
        <xdr:cNvPr id="298" name="テキスト ボックス 297"/>
        <xdr:cNvSpPr txBox="1"/>
      </xdr:nvSpPr>
      <xdr:spPr>
        <a:xfrm>
          <a:off x="8561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99695</xdr:rowOff>
    </xdr:from>
    <xdr:to>
      <xdr:col>41</xdr:col>
      <xdr:colOff>50800</xdr:colOff>
      <xdr:row>36</xdr:row>
      <xdr:rowOff>17780</xdr:rowOff>
    </xdr:to>
    <xdr:cxnSp macro="">
      <xdr:nvCxnSpPr>
        <xdr:cNvPr id="299" name="直線コネクタ 298"/>
        <xdr:cNvCxnSpPr/>
      </xdr:nvCxnSpPr>
      <xdr:spPr>
        <a:xfrm flipV="1">
          <a:off x="6972300" y="610044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300" name="フローチャート: 判断 299"/>
        <xdr:cNvSpPr/>
      </xdr:nvSpPr>
      <xdr:spPr>
        <a:xfrm>
          <a:off x="781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80010</xdr:rowOff>
    </xdr:from>
    <xdr:ext cx="378460" cy="259080"/>
    <xdr:sp macro="" textlink="">
      <xdr:nvSpPr>
        <xdr:cNvPr id="301" name="テキスト ボックス 300"/>
        <xdr:cNvSpPr txBox="1"/>
      </xdr:nvSpPr>
      <xdr:spPr>
        <a:xfrm>
          <a:off x="7672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148590</xdr:rowOff>
    </xdr:from>
    <xdr:to>
      <xdr:col>36</xdr:col>
      <xdr:colOff>165100</xdr:colOff>
      <xdr:row>34</xdr:row>
      <xdr:rowOff>78740</xdr:rowOff>
    </xdr:to>
    <xdr:sp macro="" textlink="">
      <xdr:nvSpPr>
        <xdr:cNvPr id="302" name="フローチャート: 判断 301"/>
        <xdr:cNvSpPr/>
      </xdr:nvSpPr>
      <xdr:spPr>
        <a:xfrm>
          <a:off x="69215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95250</xdr:rowOff>
    </xdr:from>
    <xdr:ext cx="460375" cy="259080"/>
    <xdr:sp macro="" textlink="">
      <xdr:nvSpPr>
        <xdr:cNvPr id="303" name="テキスト ボックス 302"/>
        <xdr:cNvSpPr txBox="1"/>
      </xdr:nvSpPr>
      <xdr:spPr>
        <a:xfrm>
          <a:off x="6737350" y="5581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59055</xdr:rowOff>
    </xdr:from>
    <xdr:to>
      <xdr:col>55</xdr:col>
      <xdr:colOff>50800</xdr:colOff>
      <xdr:row>36</xdr:row>
      <xdr:rowOff>160655</xdr:rowOff>
    </xdr:to>
    <xdr:sp macro="" textlink="">
      <xdr:nvSpPr>
        <xdr:cNvPr id="309" name="楕円 308"/>
        <xdr:cNvSpPr/>
      </xdr:nvSpPr>
      <xdr:spPr>
        <a:xfrm>
          <a:off x="104267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37465</xdr:rowOff>
    </xdr:from>
    <xdr:ext cx="378460" cy="259080"/>
    <xdr:sp macro="" textlink="">
      <xdr:nvSpPr>
        <xdr:cNvPr id="310" name="労働費該当値テキスト"/>
        <xdr:cNvSpPr txBox="1"/>
      </xdr:nvSpPr>
      <xdr:spPr>
        <a:xfrm>
          <a:off x="10528300" y="6209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154940</xdr:rowOff>
    </xdr:from>
    <xdr:to>
      <xdr:col>50</xdr:col>
      <xdr:colOff>165100</xdr:colOff>
      <xdr:row>37</xdr:row>
      <xdr:rowOff>85090</xdr:rowOff>
    </xdr:to>
    <xdr:sp macro="" textlink="">
      <xdr:nvSpPr>
        <xdr:cNvPr id="311" name="楕円 310"/>
        <xdr:cNvSpPr/>
      </xdr:nvSpPr>
      <xdr:spPr>
        <a:xfrm>
          <a:off x="958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76200</xdr:rowOff>
    </xdr:from>
    <xdr:ext cx="378460" cy="250190"/>
    <xdr:sp macro="" textlink="">
      <xdr:nvSpPr>
        <xdr:cNvPr id="312" name="テキスト ボックス 311"/>
        <xdr:cNvSpPr txBox="1"/>
      </xdr:nvSpPr>
      <xdr:spPr>
        <a:xfrm>
          <a:off x="945007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154940</xdr:rowOff>
    </xdr:from>
    <xdr:to>
      <xdr:col>46</xdr:col>
      <xdr:colOff>38100</xdr:colOff>
      <xdr:row>37</xdr:row>
      <xdr:rowOff>85090</xdr:rowOff>
    </xdr:to>
    <xdr:sp macro="" textlink="">
      <xdr:nvSpPr>
        <xdr:cNvPr id="313" name="楕円 312"/>
        <xdr:cNvSpPr/>
      </xdr:nvSpPr>
      <xdr:spPr>
        <a:xfrm>
          <a:off x="869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76200</xdr:rowOff>
    </xdr:from>
    <xdr:ext cx="378460" cy="250190"/>
    <xdr:sp macro="" textlink="">
      <xdr:nvSpPr>
        <xdr:cNvPr id="314" name="テキスト ボックス 313"/>
        <xdr:cNvSpPr txBox="1"/>
      </xdr:nvSpPr>
      <xdr:spPr>
        <a:xfrm>
          <a:off x="856107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48895</xdr:rowOff>
    </xdr:from>
    <xdr:to>
      <xdr:col>41</xdr:col>
      <xdr:colOff>101600</xdr:colOff>
      <xdr:row>35</xdr:row>
      <xdr:rowOff>150495</xdr:rowOff>
    </xdr:to>
    <xdr:sp macro="" textlink="">
      <xdr:nvSpPr>
        <xdr:cNvPr id="315" name="楕円 314"/>
        <xdr:cNvSpPr/>
      </xdr:nvSpPr>
      <xdr:spPr>
        <a:xfrm>
          <a:off x="7810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167005</xdr:rowOff>
    </xdr:from>
    <xdr:ext cx="460375" cy="250825"/>
    <xdr:sp macro="" textlink="">
      <xdr:nvSpPr>
        <xdr:cNvPr id="316" name="テキスト ボックス 315"/>
        <xdr:cNvSpPr txBox="1"/>
      </xdr:nvSpPr>
      <xdr:spPr>
        <a:xfrm>
          <a:off x="7626350" y="58248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137795</xdr:rowOff>
    </xdr:from>
    <xdr:to>
      <xdr:col>36</xdr:col>
      <xdr:colOff>165100</xdr:colOff>
      <xdr:row>36</xdr:row>
      <xdr:rowOff>67945</xdr:rowOff>
    </xdr:to>
    <xdr:sp macro="" textlink="">
      <xdr:nvSpPr>
        <xdr:cNvPr id="317" name="楕円 316"/>
        <xdr:cNvSpPr/>
      </xdr:nvSpPr>
      <xdr:spPr>
        <a:xfrm>
          <a:off x="692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59055</xdr:rowOff>
    </xdr:from>
    <xdr:ext cx="460375" cy="259080"/>
    <xdr:sp macro="" textlink="">
      <xdr:nvSpPr>
        <xdr:cNvPr id="318" name="テキスト ボックス 317"/>
        <xdr:cNvSpPr txBox="1"/>
      </xdr:nvSpPr>
      <xdr:spPr>
        <a:xfrm>
          <a:off x="6737350" y="62312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7" name="テキスト ボックス 326"/>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0" name="テキスト ボックス 329"/>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9555"/>
    <xdr:sp macro="" textlink="">
      <xdr:nvSpPr>
        <xdr:cNvPr id="332" name="テキスト ボックス 331"/>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9555"/>
    <xdr:sp macro="" textlink="">
      <xdr:nvSpPr>
        <xdr:cNvPr id="334" name="テキスト ボックス 333"/>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9555"/>
    <xdr:sp macro="" textlink="">
      <xdr:nvSpPr>
        <xdr:cNvPr id="336" name="テキスト ボックス 335"/>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9555"/>
    <xdr:sp macro="" textlink="">
      <xdr:nvSpPr>
        <xdr:cNvPr id="338" name="テキスト ボックス 337"/>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79375</xdr:rowOff>
    </xdr:from>
    <xdr:to>
      <xdr:col>54</xdr:col>
      <xdr:colOff>189865</xdr:colOff>
      <xdr:row>58</xdr:row>
      <xdr:rowOff>137795</xdr:rowOff>
    </xdr:to>
    <xdr:cxnSp macro="">
      <xdr:nvCxnSpPr>
        <xdr:cNvPr id="340" name="直線コネクタ 339"/>
        <xdr:cNvCxnSpPr/>
      </xdr:nvCxnSpPr>
      <xdr:spPr>
        <a:xfrm flipV="1">
          <a:off x="10475595" y="865187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41"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2" name="直線コネクタ 341"/>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26035</xdr:rowOff>
    </xdr:from>
    <xdr:ext cx="534670" cy="259080"/>
    <xdr:sp macro="" textlink="">
      <xdr:nvSpPr>
        <xdr:cNvPr id="343" name="農林水産業費最大値テキスト"/>
        <xdr:cNvSpPr txBox="1"/>
      </xdr:nvSpPr>
      <xdr:spPr>
        <a:xfrm>
          <a:off x="10528300" y="842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31,322</a:t>
          </a:r>
          <a:endParaRPr kumimoji="1" lang="ja-JP" altLang="en-US" sz="1000" b="1">
            <a:latin typeface="ＭＳ Ｐゴシック"/>
          </a:endParaRPr>
        </a:p>
      </xdr:txBody>
    </xdr:sp>
    <xdr:clientData/>
  </xdr:oneCellAnchor>
  <xdr:twoCellAnchor>
    <xdr:from>
      <xdr:col>54</xdr:col>
      <xdr:colOff>101600</xdr:colOff>
      <xdr:row>50</xdr:row>
      <xdr:rowOff>79375</xdr:rowOff>
    </xdr:from>
    <xdr:to>
      <xdr:col>55</xdr:col>
      <xdr:colOff>88900</xdr:colOff>
      <xdr:row>50</xdr:row>
      <xdr:rowOff>79375</xdr:rowOff>
    </xdr:to>
    <xdr:cxnSp macro="">
      <xdr:nvCxnSpPr>
        <xdr:cNvPr id="344" name="直線コネクタ 343"/>
        <xdr:cNvCxnSpPr/>
      </xdr:nvCxnSpPr>
      <xdr:spPr>
        <a:xfrm>
          <a:off x="10388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37465</xdr:rowOff>
    </xdr:from>
    <xdr:to>
      <xdr:col>55</xdr:col>
      <xdr:colOff>0</xdr:colOff>
      <xdr:row>58</xdr:row>
      <xdr:rowOff>40640</xdr:rowOff>
    </xdr:to>
    <xdr:cxnSp macro="">
      <xdr:nvCxnSpPr>
        <xdr:cNvPr id="345" name="直線コネクタ 344"/>
        <xdr:cNvCxnSpPr/>
      </xdr:nvCxnSpPr>
      <xdr:spPr>
        <a:xfrm flipV="1">
          <a:off x="9639300" y="9981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101600</xdr:rowOff>
    </xdr:from>
    <xdr:ext cx="469900" cy="259080"/>
    <xdr:sp macro="" textlink="">
      <xdr:nvSpPr>
        <xdr:cNvPr id="346" name="農林水産業費平均値テキスト"/>
        <xdr:cNvSpPr txBox="1"/>
      </xdr:nvSpPr>
      <xdr:spPr>
        <a:xfrm>
          <a:off x="10528300" y="9702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78740</xdr:rowOff>
    </xdr:from>
    <xdr:to>
      <xdr:col>55</xdr:col>
      <xdr:colOff>50800</xdr:colOff>
      <xdr:row>58</xdr:row>
      <xdr:rowOff>8890</xdr:rowOff>
    </xdr:to>
    <xdr:sp macro="" textlink="">
      <xdr:nvSpPr>
        <xdr:cNvPr id="347" name="フローチャート: 判断 346"/>
        <xdr:cNvSpPr/>
      </xdr:nvSpPr>
      <xdr:spPr>
        <a:xfrm>
          <a:off x="10426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40640</xdr:rowOff>
    </xdr:from>
    <xdr:to>
      <xdr:col>50</xdr:col>
      <xdr:colOff>114300</xdr:colOff>
      <xdr:row>58</xdr:row>
      <xdr:rowOff>41910</xdr:rowOff>
    </xdr:to>
    <xdr:cxnSp macro="">
      <xdr:nvCxnSpPr>
        <xdr:cNvPr id="348" name="直線コネクタ 347"/>
        <xdr:cNvCxnSpPr/>
      </xdr:nvCxnSpPr>
      <xdr:spPr>
        <a:xfrm flipV="1">
          <a:off x="8750300" y="9984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49" name="フローチャート: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0375" cy="259080"/>
    <xdr:sp macro="" textlink="">
      <xdr:nvSpPr>
        <xdr:cNvPr id="350" name="テキスト ボックス 349"/>
        <xdr:cNvSpPr txBox="1"/>
      </xdr:nvSpPr>
      <xdr:spPr>
        <a:xfrm>
          <a:off x="9404350" y="96062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22225</xdr:rowOff>
    </xdr:from>
    <xdr:to>
      <xdr:col>45</xdr:col>
      <xdr:colOff>177800</xdr:colOff>
      <xdr:row>58</xdr:row>
      <xdr:rowOff>41910</xdr:rowOff>
    </xdr:to>
    <xdr:cxnSp macro="">
      <xdr:nvCxnSpPr>
        <xdr:cNvPr id="351" name="直線コネクタ 350"/>
        <xdr:cNvCxnSpPr/>
      </xdr:nvCxnSpPr>
      <xdr:spPr>
        <a:xfrm>
          <a:off x="7861300" y="9966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78105</xdr:rowOff>
    </xdr:from>
    <xdr:to>
      <xdr:col>46</xdr:col>
      <xdr:colOff>38100</xdr:colOff>
      <xdr:row>58</xdr:row>
      <xdr:rowOff>8255</xdr:rowOff>
    </xdr:to>
    <xdr:sp macro="" textlink="">
      <xdr:nvSpPr>
        <xdr:cNvPr id="352" name="フローチャート: 判断 351"/>
        <xdr:cNvSpPr/>
      </xdr:nvSpPr>
      <xdr:spPr>
        <a:xfrm>
          <a:off x="8699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24765</xdr:rowOff>
    </xdr:from>
    <xdr:ext cx="460375" cy="259080"/>
    <xdr:sp macro="" textlink="">
      <xdr:nvSpPr>
        <xdr:cNvPr id="353" name="テキスト ボックス 352"/>
        <xdr:cNvSpPr txBox="1"/>
      </xdr:nvSpPr>
      <xdr:spPr>
        <a:xfrm>
          <a:off x="8515350" y="96259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22225</xdr:rowOff>
    </xdr:from>
    <xdr:to>
      <xdr:col>41</xdr:col>
      <xdr:colOff>50800</xdr:colOff>
      <xdr:row>58</xdr:row>
      <xdr:rowOff>47625</xdr:rowOff>
    </xdr:to>
    <xdr:cxnSp macro="">
      <xdr:nvCxnSpPr>
        <xdr:cNvPr id="354" name="直線コネクタ 353"/>
        <xdr:cNvCxnSpPr/>
      </xdr:nvCxnSpPr>
      <xdr:spPr>
        <a:xfrm flipV="1">
          <a:off x="6972300" y="99663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107315</xdr:rowOff>
    </xdr:from>
    <xdr:to>
      <xdr:col>41</xdr:col>
      <xdr:colOff>101600</xdr:colOff>
      <xdr:row>58</xdr:row>
      <xdr:rowOff>37465</xdr:rowOff>
    </xdr:to>
    <xdr:sp macro="" textlink="">
      <xdr:nvSpPr>
        <xdr:cNvPr id="355" name="フローチャート: 判断 354"/>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53975</xdr:rowOff>
    </xdr:from>
    <xdr:ext cx="460375" cy="249555"/>
    <xdr:sp macro="" textlink="">
      <xdr:nvSpPr>
        <xdr:cNvPr id="356" name="テキスト ボックス 355"/>
        <xdr:cNvSpPr txBox="1"/>
      </xdr:nvSpPr>
      <xdr:spPr>
        <a:xfrm>
          <a:off x="7626350" y="96551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57" name="フローチャート: 判断 356"/>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168910</xdr:rowOff>
    </xdr:from>
    <xdr:ext cx="460375" cy="249555"/>
    <xdr:sp macro="" textlink="">
      <xdr:nvSpPr>
        <xdr:cNvPr id="358" name="テキスト ボックス 357"/>
        <xdr:cNvSpPr txBox="1"/>
      </xdr:nvSpPr>
      <xdr:spPr>
        <a:xfrm>
          <a:off x="6737350" y="942721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158115</xdr:rowOff>
    </xdr:from>
    <xdr:to>
      <xdr:col>55</xdr:col>
      <xdr:colOff>50800</xdr:colOff>
      <xdr:row>58</xdr:row>
      <xdr:rowOff>88265</xdr:rowOff>
    </xdr:to>
    <xdr:sp macro="" textlink="">
      <xdr:nvSpPr>
        <xdr:cNvPr id="364" name="楕円 363"/>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73025</xdr:rowOff>
    </xdr:from>
    <xdr:ext cx="469900" cy="259080"/>
    <xdr:sp macro="" textlink="">
      <xdr:nvSpPr>
        <xdr:cNvPr id="365" name="農林水産業費該当値テキスト"/>
        <xdr:cNvSpPr txBox="1"/>
      </xdr:nvSpPr>
      <xdr:spPr>
        <a:xfrm>
          <a:off x="10528300" y="9845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161290</xdr:rowOff>
    </xdr:from>
    <xdr:to>
      <xdr:col>50</xdr:col>
      <xdr:colOff>165100</xdr:colOff>
      <xdr:row>58</xdr:row>
      <xdr:rowOff>91440</xdr:rowOff>
    </xdr:to>
    <xdr:sp macro="" textlink="">
      <xdr:nvSpPr>
        <xdr:cNvPr id="366" name="楕円 365"/>
        <xdr:cNvSpPr/>
      </xdr:nvSpPr>
      <xdr:spPr>
        <a:xfrm>
          <a:off x="9588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82550</xdr:rowOff>
    </xdr:from>
    <xdr:ext cx="460375" cy="259080"/>
    <xdr:sp macro="" textlink="">
      <xdr:nvSpPr>
        <xdr:cNvPr id="367" name="テキスト ボックス 366"/>
        <xdr:cNvSpPr txBox="1"/>
      </xdr:nvSpPr>
      <xdr:spPr>
        <a:xfrm>
          <a:off x="9404350" y="10026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162560</xdr:rowOff>
    </xdr:from>
    <xdr:to>
      <xdr:col>46</xdr:col>
      <xdr:colOff>38100</xdr:colOff>
      <xdr:row>58</xdr:row>
      <xdr:rowOff>92710</xdr:rowOff>
    </xdr:to>
    <xdr:sp macro="" textlink="">
      <xdr:nvSpPr>
        <xdr:cNvPr id="368" name="楕円 367"/>
        <xdr:cNvSpPr/>
      </xdr:nvSpPr>
      <xdr:spPr>
        <a:xfrm>
          <a:off x="869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83820</xdr:rowOff>
    </xdr:from>
    <xdr:ext cx="460375" cy="259080"/>
    <xdr:sp macro="" textlink="">
      <xdr:nvSpPr>
        <xdr:cNvPr id="369" name="テキスト ボックス 368"/>
        <xdr:cNvSpPr txBox="1"/>
      </xdr:nvSpPr>
      <xdr:spPr>
        <a:xfrm>
          <a:off x="8515350" y="100279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143510</xdr:rowOff>
    </xdr:from>
    <xdr:to>
      <xdr:col>41</xdr:col>
      <xdr:colOff>101600</xdr:colOff>
      <xdr:row>58</xdr:row>
      <xdr:rowOff>73025</xdr:rowOff>
    </xdr:to>
    <xdr:sp macro="" textlink="">
      <xdr:nvSpPr>
        <xdr:cNvPr id="370" name="楕円 369"/>
        <xdr:cNvSpPr/>
      </xdr:nvSpPr>
      <xdr:spPr>
        <a:xfrm>
          <a:off x="7810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64135</xdr:rowOff>
    </xdr:from>
    <xdr:ext cx="460375" cy="250825"/>
    <xdr:sp macro="" textlink="">
      <xdr:nvSpPr>
        <xdr:cNvPr id="371" name="テキスト ボックス 370"/>
        <xdr:cNvSpPr txBox="1"/>
      </xdr:nvSpPr>
      <xdr:spPr>
        <a:xfrm>
          <a:off x="7626350" y="1000823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168275</xdr:rowOff>
    </xdr:from>
    <xdr:to>
      <xdr:col>36</xdr:col>
      <xdr:colOff>165100</xdr:colOff>
      <xdr:row>58</xdr:row>
      <xdr:rowOff>98425</xdr:rowOff>
    </xdr:to>
    <xdr:sp macro="" textlink="">
      <xdr:nvSpPr>
        <xdr:cNvPr id="372" name="楕円 371"/>
        <xdr:cNvSpPr/>
      </xdr:nvSpPr>
      <xdr:spPr>
        <a:xfrm>
          <a:off x="6921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89535</xdr:rowOff>
    </xdr:from>
    <xdr:ext cx="460375" cy="249555"/>
    <xdr:sp macro="" textlink="">
      <xdr:nvSpPr>
        <xdr:cNvPr id="373" name="テキスト ボックス 372"/>
        <xdr:cNvSpPr txBox="1"/>
      </xdr:nvSpPr>
      <xdr:spPr>
        <a:xfrm>
          <a:off x="6737350" y="100336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2" name="テキスト ボックス 381"/>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9395" cy="259080"/>
    <xdr:sp macro="" textlink="">
      <xdr:nvSpPr>
        <xdr:cNvPr id="385" name="テキスト ボックス 384"/>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7" name="テキスト ボックス 38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1" name="テキスト ボックス 39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397" name="テキスト ボックス 396"/>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53340</xdr:rowOff>
    </xdr:from>
    <xdr:to>
      <xdr:col>54</xdr:col>
      <xdr:colOff>189865</xdr:colOff>
      <xdr:row>79</xdr:row>
      <xdr:rowOff>80645</xdr:rowOff>
    </xdr:to>
    <xdr:cxnSp macro="">
      <xdr:nvCxnSpPr>
        <xdr:cNvPr id="399" name="直線コネクタ 398"/>
        <xdr:cNvCxnSpPr/>
      </xdr:nvCxnSpPr>
      <xdr:spPr>
        <a:xfrm flipV="1">
          <a:off x="10475595" y="1205484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84455</xdr:rowOff>
    </xdr:from>
    <xdr:ext cx="378460" cy="259080"/>
    <xdr:sp macro="" textlink="">
      <xdr:nvSpPr>
        <xdr:cNvPr id="400" name="商工費最小値テキスト"/>
        <xdr:cNvSpPr txBox="1"/>
      </xdr:nvSpPr>
      <xdr:spPr>
        <a:xfrm>
          <a:off x="10528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80645</xdr:rowOff>
    </xdr:from>
    <xdr:to>
      <xdr:col>55</xdr:col>
      <xdr:colOff>88900</xdr:colOff>
      <xdr:row>79</xdr:row>
      <xdr:rowOff>80645</xdr:rowOff>
    </xdr:to>
    <xdr:cxnSp macro="">
      <xdr:nvCxnSpPr>
        <xdr:cNvPr id="401" name="直線コネクタ 400"/>
        <xdr:cNvCxnSpPr/>
      </xdr:nvCxnSpPr>
      <xdr:spPr>
        <a:xfrm>
          <a:off x="10388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0</xdr:rowOff>
    </xdr:from>
    <xdr:ext cx="534670" cy="259080"/>
    <xdr:sp macro="" textlink="">
      <xdr:nvSpPr>
        <xdr:cNvPr id="402" name="商工費最大値テキスト"/>
        <xdr:cNvSpPr txBox="1"/>
      </xdr:nvSpPr>
      <xdr:spPr>
        <a:xfrm>
          <a:off x="10528300" y="1183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48,639</a:t>
          </a:r>
          <a:endParaRPr kumimoji="1" lang="ja-JP" altLang="en-US" sz="1000" b="1">
            <a:latin typeface="ＭＳ Ｐゴシック"/>
          </a:endParaRPr>
        </a:p>
      </xdr:txBody>
    </xdr:sp>
    <xdr:clientData/>
  </xdr:oneCellAnchor>
  <xdr:twoCellAnchor>
    <xdr:from>
      <xdr:col>54</xdr:col>
      <xdr:colOff>101600</xdr:colOff>
      <xdr:row>70</xdr:row>
      <xdr:rowOff>53340</xdr:rowOff>
    </xdr:from>
    <xdr:to>
      <xdr:col>55</xdr:col>
      <xdr:colOff>88900</xdr:colOff>
      <xdr:row>70</xdr:row>
      <xdr:rowOff>53340</xdr:rowOff>
    </xdr:to>
    <xdr:cxnSp macro="">
      <xdr:nvCxnSpPr>
        <xdr:cNvPr id="403" name="直線コネクタ 402"/>
        <xdr:cNvCxnSpPr/>
      </xdr:nvCxnSpPr>
      <xdr:spPr>
        <a:xfrm>
          <a:off x="10388600" y="1205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157480</xdr:rowOff>
    </xdr:from>
    <xdr:to>
      <xdr:col>55</xdr:col>
      <xdr:colOff>0</xdr:colOff>
      <xdr:row>79</xdr:row>
      <xdr:rowOff>3175</xdr:rowOff>
    </xdr:to>
    <xdr:cxnSp macro="">
      <xdr:nvCxnSpPr>
        <xdr:cNvPr id="404" name="直線コネクタ 403"/>
        <xdr:cNvCxnSpPr/>
      </xdr:nvCxnSpPr>
      <xdr:spPr>
        <a:xfrm>
          <a:off x="9639300" y="1353058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24130</xdr:rowOff>
    </xdr:from>
    <xdr:ext cx="469900" cy="259080"/>
    <xdr:sp macro="" textlink="">
      <xdr:nvSpPr>
        <xdr:cNvPr id="405" name="商工費平均値テキスト"/>
        <xdr:cNvSpPr txBox="1"/>
      </xdr:nvSpPr>
      <xdr:spPr>
        <a:xfrm>
          <a:off x="10528300" y="1322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1270</xdr:rowOff>
    </xdr:from>
    <xdr:to>
      <xdr:col>55</xdr:col>
      <xdr:colOff>50800</xdr:colOff>
      <xdr:row>78</xdr:row>
      <xdr:rowOff>102870</xdr:rowOff>
    </xdr:to>
    <xdr:sp macro="" textlink="">
      <xdr:nvSpPr>
        <xdr:cNvPr id="406" name="フローチャート: 判断 405"/>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147955</xdr:rowOff>
    </xdr:from>
    <xdr:to>
      <xdr:col>50</xdr:col>
      <xdr:colOff>114300</xdr:colOff>
      <xdr:row>78</xdr:row>
      <xdr:rowOff>157480</xdr:rowOff>
    </xdr:to>
    <xdr:cxnSp macro="">
      <xdr:nvCxnSpPr>
        <xdr:cNvPr id="407" name="直線コネクタ 406"/>
        <xdr:cNvCxnSpPr/>
      </xdr:nvCxnSpPr>
      <xdr:spPr>
        <a:xfrm>
          <a:off x="8750300" y="135210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142240</xdr:rowOff>
    </xdr:from>
    <xdr:to>
      <xdr:col>50</xdr:col>
      <xdr:colOff>165100</xdr:colOff>
      <xdr:row>78</xdr:row>
      <xdr:rowOff>72390</xdr:rowOff>
    </xdr:to>
    <xdr:sp macro="" textlink="">
      <xdr:nvSpPr>
        <xdr:cNvPr id="408" name="フローチャート: 判断 407"/>
        <xdr:cNvSpPr/>
      </xdr:nvSpPr>
      <xdr:spPr>
        <a:xfrm>
          <a:off x="958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88900</xdr:rowOff>
    </xdr:from>
    <xdr:ext cx="460375" cy="249555"/>
    <xdr:sp macro="" textlink="">
      <xdr:nvSpPr>
        <xdr:cNvPr id="409" name="テキスト ボックス 408"/>
        <xdr:cNvSpPr txBox="1"/>
      </xdr:nvSpPr>
      <xdr:spPr>
        <a:xfrm>
          <a:off x="9404350" y="1311910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110490</xdr:rowOff>
    </xdr:from>
    <xdr:to>
      <xdr:col>45</xdr:col>
      <xdr:colOff>177800</xdr:colOff>
      <xdr:row>78</xdr:row>
      <xdr:rowOff>147955</xdr:rowOff>
    </xdr:to>
    <xdr:cxnSp macro="">
      <xdr:nvCxnSpPr>
        <xdr:cNvPr id="410" name="直線コネクタ 409"/>
        <xdr:cNvCxnSpPr/>
      </xdr:nvCxnSpPr>
      <xdr:spPr>
        <a:xfrm>
          <a:off x="7861300" y="134835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9525</xdr:rowOff>
    </xdr:from>
    <xdr:to>
      <xdr:col>46</xdr:col>
      <xdr:colOff>38100</xdr:colOff>
      <xdr:row>78</xdr:row>
      <xdr:rowOff>111125</xdr:rowOff>
    </xdr:to>
    <xdr:sp macro="" textlink="">
      <xdr:nvSpPr>
        <xdr:cNvPr id="411" name="フローチャート: 判断 410"/>
        <xdr:cNvSpPr/>
      </xdr:nvSpPr>
      <xdr:spPr>
        <a:xfrm>
          <a:off x="869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127635</xdr:rowOff>
    </xdr:from>
    <xdr:ext cx="460375" cy="259080"/>
    <xdr:sp macro="" textlink="">
      <xdr:nvSpPr>
        <xdr:cNvPr id="412" name="テキスト ボックス 411"/>
        <xdr:cNvSpPr txBox="1"/>
      </xdr:nvSpPr>
      <xdr:spPr>
        <a:xfrm>
          <a:off x="8515350" y="131578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110490</xdr:rowOff>
    </xdr:from>
    <xdr:to>
      <xdr:col>41</xdr:col>
      <xdr:colOff>50800</xdr:colOff>
      <xdr:row>78</xdr:row>
      <xdr:rowOff>167640</xdr:rowOff>
    </xdr:to>
    <xdr:cxnSp macro="">
      <xdr:nvCxnSpPr>
        <xdr:cNvPr id="413" name="直線コネクタ 412"/>
        <xdr:cNvCxnSpPr/>
      </xdr:nvCxnSpPr>
      <xdr:spPr>
        <a:xfrm flipV="1">
          <a:off x="6972300" y="13483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xdr:rowOff>
    </xdr:from>
    <xdr:to>
      <xdr:col>41</xdr:col>
      <xdr:colOff>101600</xdr:colOff>
      <xdr:row>78</xdr:row>
      <xdr:rowOff>113030</xdr:rowOff>
    </xdr:to>
    <xdr:sp macro="" textlink="">
      <xdr:nvSpPr>
        <xdr:cNvPr id="414" name="フローチャート: 判断 413"/>
        <xdr:cNvSpPr/>
      </xdr:nvSpPr>
      <xdr:spPr>
        <a:xfrm>
          <a:off x="7810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129540</xdr:rowOff>
    </xdr:from>
    <xdr:ext cx="460375" cy="259080"/>
    <xdr:sp macro="" textlink="">
      <xdr:nvSpPr>
        <xdr:cNvPr id="415" name="テキスト ボックス 414"/>
        <xdr:cNvSpPr txBox="1"/>
      </xdr:nvSpPr>
      <xdr:spPr>
        <a:xfrm>
          <a:off x="7626350" y="13159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6" name="フローチャート: 判断 415"/>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66675</xdr:rowOff>
    </xdr:from>
    <xdr:ext cx="460375" cy="249555"/>
    <xdr:sp macro="" textlink="">
      <xdr:nvSpPr>
        <xdr:cNvPr id="417" name="テキスト ボックス 416"/>
        <xdr:cNvSpPr txBox="1"/>
      </xdr:nvSpPr>
      <xdr:spPr>
        <a:xfrm>
          <a:off x="6737350" y="130968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123825</xdr:rowOff>
    </xdr:from>
    <xdr:to>
      <xdr:col>55</xdr:col>
      <xdr:colOff>50800</xdr:colOff>
      <xdr:row>79</xdr:row>
      <xdr:rowOff>53975</xdr:rowOff>
    </xdr:to>
    <xdr:sp macro="" textlink="">
      <xdr:nvSpPr>
        <xdr:cNvPr id="423" name="楕円 422"/>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469900" cy="259080"/>
    <xdr:sp macro="" textlink="">
      <xdr:nvSpPr>
        <xdr:cNvPr id="424" name="商工費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106680</xdr:rowOff>
    </xdr:from>
    <xdr:to>
      <xdr:col>50</xdr:col>
      <xdr:colOff>165100</xdr:colOff>
      <xdr:row>79</xdr:row>
      <xdr:rowOff>36830</xdr:rowOff>
    </xdr:to>
    <xdr:sp macro="" textlink="">
      <xdr:nvSpPr>
        <xdr:cNvPr id="425" name="楕円 424"/>
        <xdr:cNvSpPr/>
      </xdr:nvSpPr>
      <xdr:spPr>
        <a:xfrm>
          <a:off x="9588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29210</xdr:rowOff>
    </xdr:from>
    <xdr:ext cx="460375" cy="251460"/>
    <xdr:sp macro="" textlink="">
      <xdr:nvSpPr>
        <xdr:cNvPr id="426" name="テキスト ボックス 425"/>
        <xdr:cNvSpPr txBox="1"/>
      </xdr:nvSpPr>
      <xdr:spPr>
        <a:xfrm>
          <a:off x="9404350" y="135737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97790</xdr:rowOff>
    </xdr:from>
    <xdr:to>
      <xdr:col>46</xdr:col>
      <xdr:colOff>38100</xdr:colOff>
      <xdr:row>79</xdr:row>
      <xdr:rowOff>27305</xdr:rowOff>
    </xdr:to>
    <xdr:sp macro="" textlink="">
      <xdr:nvSpPr>
        <xdr:cNvPr id="427" name="楕円 426"/>
        <xdr:cNvSpPr/>
      </xdr:nvSpPr>
      <xdr:spPr>
        <a:xfrm>
          <a:off x="8699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18415</xdr:rowOff>
    </xdr:from>
    <xdr:ext cx="460375" cy="250825"/>
    <xdr:sp macro="" textlink="">
      <xdr:nvSpPr>
        <xdr:cNvPr id="428" name="テキスト ボックス 427"/>
        <xdr:cNvSpPr txBox="1"/>
      </xdr:nvSpPr>
      <xdr:spPr>
        <a:xfrm>
          <a:off x="8515350" y="1356296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59690</xdr:rowOff>
    </xdr:from>
    <xdr:to>
      <xdr:col>41</xdr:col>
      <xdr:colOff>101600</xdr:colOff>
      <xdr:row>78</xdr:row>
      <xdr:rowOff>161290</xdr:rowOff>
    </xdr:to>
    <xdr:sp macro="" textlink="">
      <xdr:nvSpPr>
        <xdr:cNvPr id="429" name="楕円 428"/>
        <xdr:cNvSpPr/>
      </xdr:nvSpPr>
      <xdr:spPr>
        <a:xfrm>
          <a:off x="7810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152400</xdr:rowOff>
    </xdr:from>
    <xdr:ext cx="460375" cy="259080"/>
    <xdr:sp macro="" textlink="">
      <xdr:nvSpPr>
        <xdr:cNvPr id="430" name="テキスト ボックス 429"/>
        <xdr:cNvSpPr txBox="1"/>
      </xdr:nvSpPr>
      <xdr:spPr>
        <a:xfrm>
          <a:off x="7626350" y="135255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116840</xdr:rowOff>
    </xdr:from>
    <xdr:to>
      <xdr:col>36</xdr:col>
      <xdr:colOff>165100</xdr:colOff>
      <xdr:row>79</xdr:row>
      <xdr:rowOff>46990</xdr:rowOff>
    </xdr:to>
    <xdr:sp macro="" textlink="">
      <xdr:nvSpPr>
        <xdr:cNvPr id="431" name="楕円 430"/>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38100</xdr:rowOff>
    </xdr:from>
    <xdr:ext cx="460375" cy="259080"/>
    <xdr:sp macro="" textlink="">
      <xdr:nvSpPr>
        <xdr:cNvPr id="432" name="テキスト ボックス 431"/>
        <xdr:cNvSpPr txBox="1"/>
      </xdr:nvSpPr>
      <xdr:spPr>
        <a:xfrm>
          <a:off x="6737350" y="13582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1" name="テキスト ボックス 440"/>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9395" cy="259080"/>
    <xdr:sp macro="" textlink="">
      <xdr:nvSpPr>
        <xdr:cNvPr id="444" name="テキスト ボックス 443"/>
        <xdr:cNvSpPr txBox="1"/>
      </xdr:nvSpPr>
      <xdr:spPr>
        <a:xfrm>
          <a:off x="6355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105" cy="258445"/>
    <xdr:sp macro="" textlink="">
      <xdr:nvSpPr>
        <xdr:cNvPr id="452" name="テキスト ボックス 451"/>
        <xdr:cNvSpPr txBox="1"/>
      </xdr:nvSpPr>
      <xdr:spPr>
        <a:xfrm>
          <a:off x="6008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105" cy="259080"/>
    <xdr:sp macro="" textlink="">
      <xdr:nvSpPr>
        <xdr:cNvPr id="454" name="テキスト ボックス 453"/>
        <xdr:cNvSpPr txBox="1"/>
      </xdr:nvSpPr>
      <xdr:spPr>
        <a:xfrm>
          <a:off x="6008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6" name="テキスト ボックス 455"/>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57785</xdr:rowOff>
    </xdr:to>
    <xdr:cxnSp macro="">
      <xdr:nvCxnSpPr>
        <xdr:cNvPr id="458" name="直線コネクタ 457"/>
        <xdr:cNvCxnSpPr/>
      </xdr:nvCxnSpPr>
      <xdr:spPr>
        <a:xfrm flipV="1">
          <a:off x="10475595" y="156540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9"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19,507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60" name="直線コネクタ 459"/>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170815</xdr:rowOff>
    </xdr:from>
    <xdr:ext cx="598805" cy="258445"/>
    <xdr:sp macro="" textlink="">
      <xdr:nvSpPr>
        <xdr:cNvPr id="461" name="土木費最大値テキスト"/>
        <xdr:cNvSpPr txBox="1"/>
      </xdr:nvSpPr>
      <xdr:spPr>
        <a:xfrm>
          <a:off x="10528300" y="15429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130,271</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2" name="直線コネクタ 461"/>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106680</xdr:rowOff>
    </xdr:from>
    <xdr:to>
      <xdr:col>55</xdr:col>
      <xdr:colOff>0</xdr:colOff>
      <xdr:row>96</xdr:row>
      <xdr:rowOff>114935</xdr:rowOff>
    </xdr:to>
    <xdr:cxnSp macro="">
      <xdr:nvCxnSpPr>
        <xdr:cNvPr id="463" name="直線コネクタ 462"/>
        <xdr:cNvCxnSpPr/>
      </xdr:nvCxnSpPr>
      <xdr:spPr>
        <a:xfrm flipV="1">
          <a:off x="9639300" y="165658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118745</xdr:rowOff>
    </xdr:from>
    <xdr:ext cx="534670" cy="259080"/>
    <xdr:sp macro="" textlink="">
      <xdr:nvSpPr>
        <xdr:cNvPr id="464" name="土木費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5" name="フローチャート: 判断 464"/>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109220</xdr:rowOff>
    </xdr:from>
    <xdr:to>
      <xdr:col>50</xdr:col>
      <xdr:colOff>114300</xdr:colOff>
      <xdr:row>96</xdr:row>
      <xdr:rowOff>114935</xdr:rowOff>
    </xdr:to>
    <xdr:cxnSp macro="">
      <xdr:nvCxnSpPr>
        <xdr:cNvPr id="466" name="直線コネクタ 465"/>
        <xdr:cNvCxnSpPr/>
      </xdr:nvCxnSpPr>
      <xdr:spPr>
        <a:xfrm>
          <a:off x="8750300" y="165684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167640</xdr:rowOff>
    </xdr:from>
    <xdr:to>
      <xdr:col>50</xdr:col>
      <xdr:colOff>165100</xdr:colOff>
      <xdr:row>97</xdr:row>
      <xdr:rowOff>97790</xdr:rowOff>
    </xdr:to>
    <xdr:sp macro="" textlink="">
      <xdr:nvSpPr>
        <xdr:cNvPr id="467" name="フローチャート: 判断 466"/>
        <xdr:cNvSpPr/>
      </xdr:nvSpPr>
      <xdr:spPr>
        <a:xfrm>
          <a:off x="9588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88900</xdr:rowOff>
    </xdr:from>
    <xdr:ext cx="525145" cy="249555"/>
    <xdr:sp macro="" textlink="">
      <xdr:nvSpPr>
        <xdr:cNvPr id="468" name="テキスト ボックス 467"/>
        <xdr:cNvSpPr txBox="1"/>
      </xdr:nvSpPr>
      <xdr:spPr>
        <a:xfrm>
          <a:off x="9371965" y="16719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164465</xdr:rowOff>
    </xdr:from>
    <xdr:to>
      <xdr:col>45</xdr:col>
      <xdr:colOff>177800</xdr:colOff>
      <xdr:row>96</xdr:row>
      <xdr:rowOff>109220</xdr:rowOff>
    </xdr:to>
    <xdr:cxnSp macro="">
      <xdr:nvCxnSpPr>
        <xdr:cNvPr id="469" name="直線コネクタ 468"/>
        <xdr:cNvCxnSpPr/>
      </xdr:nvCxnSpPr>
      <xdr:spPr>
        <a:xfrm>
          <a:off x="7861300" y="1645221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168275</xdr:rowOff>
    </xdr:from>
    <xdr:to>
      <xdr:col>46</xdr:col>
      <xdr:colOff>38100</xdr:colOff>
      <xdr:row>97</xdr:row>
      <xdr:rowOff>98425</xdr:rowOff>
    </xdr:to>
    <xdr:sp macro="" textlink="">
      <xdr:nvSpPr>
        <xdr:cNvPr id="470" name="フローチャート: 判断 469"/>
        <xdr:cNvSpPr/>
      </xdr:nvSpPr>
      <xdr:spPr>
        <a:xfrm>
          <a:off x="869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89535</xdr:rowOff>
    </xdr:from>
    <xdr:ext cx="525145" cy="249555"/>
    <xdr:sp macro="" textlink="">
      <xdr:nvSpPr>
        <xdr:cNvPr id="471" name="テキスト ボックス 470"/>
        <xdr:cNvSpPr txBox="1"/>
      </xdr:nvSpPr>
      <xdr:spPr>
        <a:xfrm>
          <a:off x="8482965" y="167201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164465</xdr:rowOff>
    </xdr:from>
    <xdr:to>
      <xdr:col>41</xdr:col>
      <xdr:colOff>50800</xdr:colOff>
      <xdr:row>96</xdr:row>
      <xdr:rowOff>22225</xdr:rowOff>
    </xdr:to>
    <xdr:cxnSp macro="">
      <xdr:nvCxnSpPr>
        <xdr:cNvPr id="472" name="直線コネクタ 471"/>
        <xdr:cNvCxnSpPr/>
      </xdr:nvCxnSpPr>
      <xdr:spPr>
        <a:xfrm flipV="1">
          <a:off x="6972300" y="164522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1905</xdr:rowOff>
    </xdr:from>
    <xdr:to>
      <xdr:col>41</xdr:col>
      <xdr:colOff>101600</xdr:colOff>
      <xdr:row>97</xdr:row>
      <xdr:rowOff>103505</xdr:rowOff>
    </xdr:to>
    <xdr:sp macro="" textlink="">
      <xdr:nvSpPr>
        <xdr:cNvPr id="473" name="フローチャート: 判断 472"/>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94615</xdr:rowOff>
    </xdr:from>
    <xdr:ext cx="525145" cy="259080"/>
    <xdr:sp macro="" textlink="">
      <xdr:nvSpPr>
        <xdr:cNvPr id="474" name="テキスト ボックス 473"/>
        <xdr:cNvSpPr txBox="1"/>
      </xdr:nvSpPr>
      <xdr:spPr>
        <a:xfrm>
          <a:off x="7593965" y="16725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118745</xdr:rowOff>
    </xdr:from>
    <xdr:to>
      <xdr:col>36</xdr:col>
      <xdr:colOff>165100</xdr:colOff>
      <xdr:row>97</xdr:row>
      <xdr:rowOff>48895</xdr:rowOff>
    </xdr:to>
    <xdr:sp macro="" textlink="">
      <xdr:nvSpPr>
        <xdr:cNvPr id="475" name="フローチャート: 判断 474"/>
        <xdr:cNvSpPr/>
      </xdr:nvSpPr>
      <xdr:spPr>
        <a:xfrm>
          <a:off x="692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40640</xdr:rowOff>
    </xdr:from>
    <xdr:ext cx="525145" cy="251460"/>
    <xdr:sp macro="" textlink="">
      <xdr:nvSpPr>
        <xdr:cNvPr id="476" name="テキスト ボックス 475"/>
        <xdr:cNvSpPr txBox="1"/>
      </xdr:nvSpPr>
      <xdr:spPr>
        <a:xfrm>
          <a:off x="6704965" y="16671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82" name="楕円 481"/>
        <xdr:cNvSpPr/>
      </xdr:nvSpPr>
      <xdr:spPr>
        <a:xfrm>
          <a:off x="10426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78740</xdr:rowOff>
    </xdr:from>
    <xdr:ext cx="534670" cy="259080"/>
    <xdr:sp macro="" textlink="">
      <xdr:nvSpPr>
        <xdr:cNvPr id="483" name="土木費該当値テキスト"/>
        <xdr:cNvSpPr txBox="1"/>
      </xdr:nvSpPr>
      <xdr:spPr>
        <a:xfrm>
          <a:off x="10528300" y="1636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64135</xdr:rowOff>
    </xdr:from>
    <xdr:to>
      <xdr:col>50</xdr:col>
      <xdr:colOff>165100</xdr:colOff>
      <xdr:row>96</xdr:row>
      <xdr:rowOff>166370</xdr:rowOff>
    </xdr:to>
    <xdr:sp macro="" textlink="">
      <xdr:nvSpPr>
        <xdr:cNvPr id="484" name="楕円 483"/>
        <xdr:cNvSpPr/>
      </xdr:nvSpPr>
      <xdr:spPr>
        <a:xfrm>
          <a:off x="9588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10795</xdr:rowOff>
    </xdr:from>
    <xdr:ext cx="525145" cy="258445"/>
    <xdr:sp macro="" textlink="">
      <xdr:nvSpPr>
        <xdr:cNvPr id="485" name="テキスト ボックス 484"/>
        <xdr:cNvSpPr txBox="1"/>
      </xdr:nvSpPr>
      <xdr:spPr>
        <a:xfrm>
          <a:off x="9371965" y="162985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57785</xdr:rowOff>
    </xdr:from>
    <xdr:to>
      <xdr:col>46</xdr:col>
      <xdr:colOff>38100</xdr:colOff>
      <xdr:row>96</xdr:row>
      <xdr:rowOff>159385</xdr:rowOff>
    </xdr:to>
    <xdr:sp macro="" textlink="">
      <xdr:nvSpPr>
        <xdr:cNvPr id="486" name="楕円 485"/>
        <xdr:cNvSpPr/>
      </xdr:nvSpPr>
      <xdr:spPr>
        <a:xfrm>
          <a:off x="8699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4445</xdr:rowOff>
    </xdr:from>
    <xdr:ext cx="525145" cy="259080"/>
    <xdr:sp macro="" textlink="">
      <xdr:nvSpPr>
        <xdr:cNvPr id="487" name="テキスト ボックス 486"/>
        <xdr:cNvSpPr txBox="1"/>
      </xdr:nvSpPr>
      <xdr:spPr>
        <a:xfrm>
          <a:off x="8482965" y="162921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113665</xdr:rowOff>
    </xdr:from>
    <xdr:to>
      <xdr:col>41</xdr:col>
      <xdr:colOff>101600</xdr:colOff>
      <xdr:row>96</xdr:row>
      <xdr:rowOff>43815</xdr:rowOff>
    </xdr:to>
    <xdr:sp macro="" textlink="">
      <xdr:nvSpPr>
        <xdr:cNvPr id="488" name="楕円 487"/>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60325</xdr:rowOff>
    </xdr:from>
    <xdr:ext cx="525145" cy="259080"/>
    <xdr:sp macro="" textlink="">
      <xdr:nvSpPr>
        <xdr:cNvPr id="489" name="テキスト ボックス 488"/>
        <xdr:cNvSpPr txBox="1"/>
      </xdr:nvSpPr>
      <xdr:spPr>
        <a:xfrm>
          <a:off x="7593965" y="16176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143510</xdr:rowOff>
    </xdr:from>
    <xdr:to>
      <xdr:col>36</xdr:col>
      <xdr:colOff>165100</xdr:colOff>
      <xdr:row>96</xdr:row>
      <xdr:rowOff>73025</xdr:rowOff>
    </xdr:to>
    <xdr:sp macro="" textlink="">
      <xdr:nvSpPr>
        <xdr:cNvPr id="490" name="楕円 489"/>
        <xdr:cNvSpPr/>
      </xdr:nvSpPr>
      <xdr:spPr>
        <a:xfrm>
          <a:off x="6921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90170</xdr:rowOff>
    </xdr:from>
    <xdr:ext cx="525145" cy="259080"/>
    <xdr:sp macro="" textlink="">
      <xdr:nvSpPr>
        <xdr:cNvPr id="491" name="テキスト ボックス 490"/>
        <xdr:cNvSpPr txBox="1"/>
      </xdr:nvSpPr>
      <xdr:spPr>
        <a:xfrm>
          <a:off x="6704965" y="16206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0" name="テキスト ボックス 499"/>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7835" cy="249555"/>
    <xdr:sp macro="" textlink="">
      <xdr:nvSpPr>
        <xdr:cNvPr id="502" name="テキスト ボックス 501"/>
        <xdr:cNvSpPr txBox="1"/>
      </xdr:nvSpPr>
      <xdr:spPr>
        <a:xfrm>
          <a:off x="11978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7835" cy="259080"/>
    <xdr:sp macro="" textlink="">
      <xdr:nvSpPr>
        <xdr:cNvPr id="504" name="テキスト ボックス 503"/>
        <xdr:cNvSpPr txBox="1"/>
      </xdr:nvSpPr>
      <xdr:spPr>
        <a:xfrm>
          <a:off x="11978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8" name="テキスト ボックス 507"/>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4" name="テキスト ボックス 513"/>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101600</xdr:rowOff>
    </xdr:from>
    <xdr:to>
      <xdr:col>85</xdr:col>
      <xdr:colOff>126365</xdr:colOff>
      <xdr:row>39</xdr:row>
      <xdr:rowOff>110490</xdr:rowOff>
    </xdr:to>
    <xdr:cxnSp macro="">
      <xdr:nvCxnSpPr>
        <xdr:cNvPr id="516" name="直線コネクタ 515"/>
        <xdr:cNvCxnSpPr/>
      </xdr:nvCxnSpPr>
      <xdr:spPr>
        <a:xfrm flipV="1">
          <a:off x="16317595" y="52451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114300</xdr:rowOff>
    </xdr:from>
    <xdr:ext cx="469900" cy="259080"/>
    <xdr:sp macro="" textlink="">
      <xdr:nvSpPr>
        <xdr:cNvPr id="517" name="消防費最小値テキスト"/>
        <xdr:cNvSpPr txBox="1"/>
      </xdr:nvSpPr>
      <xdr:spPr>
        <a:xfrm>
          <a:off x="16370300" y="680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110490</xdr:rowOff>
    </xdr:from>
    <xdr:to>
      <xdr:col>86</xdr:col>
      <xdr:colOff>25400</xdr:colOff>
      <xdr:row>39</xdr:row>
      <xdr:rowOff>110490</xdr:rowOff>
    </xdr:to>
    <xdr:cxnSp macro="">
      <xdr:nvCxnSpPr>
        <xdr:cNvPr id="518" name="直線コネクタ 517"/>
        <xdr:cNvCxnSpPr/>
      </xdr:nvCxnSpPr>
      <xdr:spPr>
        <a:xfrm>
          <a:off x="16230600" y="679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48260</xdr:rowOff>
    </xdr:from>
    <xdr:ext cx="534670" cy="259080"/>
    <xdr:sp macro="" textlink="">
      <xdr:nvSpPr>
        <xdr:cNvPr id="519" name="消防費最大値テキスト"/>
        <xdr:cNvSpPr txBox="1"/>
      </xdr:nvSpPr>
      <xdr:spPr>
        <a:xfrm>
          <a:off x="16370300" y="502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20,698</a:t>
          </a:r>
          <a:endParaRPr kumimoji="1" lang="ja-JP" altLang="en-US" sz="1000" b="1">
            <a:latin typeface="ＭＳ Ｐゴシック"/>
          </a:endParaRPr>
        </a:p>
      </xdr:txBody>
    </xdr:sp>
    <xdr:clientData/>
  </xdr:oneCellAnchor>
  <xdr:twoCellAnchor>
    <xdr:from>
      <xdr:col>85</xdr:col>
      <xdr:colOff>38100</xdr:colOff>
      <xdr:row>30</xdr:row>
      <xdr:rowOff>101600</xdr:rowOff>
    </xdr:from>
    <xdr:to>
      <xdr:col>86</xdr:col>
      <xdr:colOff>25400</xdr:colOff>
      <xdr:row>30</xdr:row>
      <xdr:rowOff>101600</xdr:rowOff>
    </xdr:to>
    <xdr:cxnSp macro="">
      <xdr:nvCxnSpPr>
        <xdr:cNvPr id="520" name="直線コネクタ 519"/>
        <xdr:cNvCxnSpPr/>
      </xdr:nvCxnSpPr>
      <xdr:spPr>
        <a:xfrm>
          <a:off x="16230600" y="524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166370</xdr:rowOff>
    </xdr:from>
    <xdr:to>
      <xdr:col>85</xdr:col>
      <xdr:colOff>127000</xdr:colOff>
      <xdr:row>34</xdr:row>
      <xdr:rowOff>69215</xdr:rowOff>
    </xdr:to>
    <xdr:cxnSp macro="">
      <xdr:nvCxnSpPr>
        <xdr:cNvPr id="521" name="直線コネクタ 520"/>
        <xdr:cNvCxnSpPr/>
      </xdr:nvCxnSpPr>
      <xdr:spPr>
        <a:xfrm>
          <a:off x="15481300" y="582422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62230</xdr:rowOff>
    </xdr:from>
    <xdr:ext cx="534670" cy="259080"/>
    <xdr:sp macro="" textlink="">
      <xdr:nvSpPr>
        <xdr:cNvPr id="522" name="消防費平均値テキスト"/>
        <xdr:cNvSpPr txBox="1"/>
      </xdr:nvSpPr>
      <xdr:spPr>
        <a:xfrm>
          <a:off x="16370300" y="606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83820</xdr:rowOff>
    </xdr:from>
    <xdr:to>
      <xdr:col>85</xdr:col>
      <xdr:colOff>177800</xdr:colOff>
      <xdr:row>36</xdr:row>
      <xdr:rowOff>13970</xdr:rowOff>
    </xdr:to>
    <xdr:sp macro="" textlink="">
      <xdr:nvSpPr>
        <xdr:cNvPr id="523" name="フローチャート: 判断 522"/>
        <xdr:cNvSpPr/>
      </xdr:nvSpPr>
      <xdr:spPr>
        <a:xfrm>
          <a:off x="16268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137160</xdr:rowOff>
    </xdr:from>
    <xdr:to>
      <xdr:col>81</xdr:col>
      <xdr:colOff>50800</xdr:colOff>
      <xdr:row>33</xdr:row>
      <xdr:rowOff>166370</xdr:rowOff>
    </xdr:to>
    <xdr:cxnSp macro="">
      <xdr:nvCxnSpPr>
        <xdr:cNvPr id="524" name="直線コネクタ 523"/>
        <xdr:cNvCxnSpPr/>
      </xdr:nvCxnSpPr>
      <xdr:spPr>
        <a:xfrm>
          <a:off x="14592300" y="57950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17780</xdr:rowOff>
    </xdr:from>
    <xdr:ext cx="525145" cy="251460"/>
    <xdr:sp macro="" textlink="">
      <xdr:nvSpPr>
        <xdr:cNvPr id="526" name="テキスト ボックス 525"/>
        <xdr:cNvSpPr txBox="1"/>
      </xdr:nvSpPr>
      <xdr:spPr>
        <a:xfrm>
          <a:off x="15213965" y="61899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137160</xdr:rowOff>
    </xdr:from>
    <xdr:to>
      <xdr:col>76</xdr:col>
      <xdr:colOff>114300</xdr:colOff>
      <xdr:row>33</xdr:row>
      <xdr:rowOff>151130</xdr:rowOff>
    </xdr:to>
    <xdr:cxnSp macro="">
      <xdr:nvCxnSpPr>
        <xdr:cNvPr id="527" name="直線コネクタ 526"/>
        <xdr:cNvCxnSpPr/>
      </xdr:nvCxnSpPr>
      <xdr:spPr>
        <a:xfrm flipV="1">
          <a:off x="13703300" y="5795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102870</xdr:rowOff>
    </xdr:from>
    <xdr:to>
      <xdr:col>76</xdr:col>
      <xdr:colOff>165100</xdr:colOff>
      <xdr:row>36</xdr:row>
      <xdr:rowOff>33020</xdr:rowOff>
    </xdr:to>
    <xdr:sp macro="" textlink="">
      <xdr:nvSpPr>
        <xdr:cNvPr id="528" name="フローチャート: 判断 527"/>
        <xdr:cNvSpPr/>
      </xdr:nvSpPr>
      <xdr:spPr>
        <a:xfrm>
          <a:off x="145415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24130</xdr:rowOff>
    </xdr:from>
    <xdr:ext cx="525145" cy="259080"/>
    <xdr:sp macro="" textlink="">
      <xdr:nvSpPr>
        <xdr:cNvPr id="529" name="テキスト ボックス 528"/>
        <xdr:cNvSpPr txBox="1"/>
      </xdr:nvSpPr>
      <xdr:spPr>
        <a:xfrm>
          <a:off x="14324965" y="6196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151130</xdr:rowOff>
    </xdr:from>
    <xdr:to>
      <xdr:col>71</xdr:col>
      <xdr:colOff>177800</xdr:colOff>
      <xdr:row>34</xdr:row>
      <xdr:rowOff>103505</xdr:rowOff>
    </xdr:to>
    <xdr:cxnSp macro="">
      <xdr:nvCxnSpPr>
        <xdr:cNvPr id="530" name="直線コネクタ 529"/>
        <xdr:cNvCxnSpPr/>
      </xdr:nvCxnSpPr>
      <xdr:spPr>
        <a:xfrm flipV="1">
          <a:off x="12814300" y="580898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531" name="フローチャート: 判断 530"/>
        <xdr:cNvSpPr/>
      </xdr:nvSpPr>
      <xdr:spPr>
        <a:xfrm>
          <a:off x="13652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135255</xdr:rowOff>
    </xdr:from>
    <xdr:ext cx="525145" cy="249555"/>
    <xdr:sp macro="" textlink="">
      <xdr:nvSpPr>
        <xdr:cNvPr id="532" name="テキスト ボックス 531"/>
        <xdr:cNvSpPr txBox="1"/>
      </xdr:nvSpPr>
      <xdr:spPr>
        <a:xfrm>
          <a:off x="13435965" y="59645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126365</xdr:rowOff>
    </xdr:from>
    <xdr:to>
      <xdr:col>67</xdr:col>
      <xdr:colOff>101600</xdr:colOff>
      <xdr:row>35</xdr:row>
      <xdr:rowOff>56515</xdr:rowOff>
    </xdr:to>
    <xdr:sp macro="" textlink="">
      <xdr:nvSpPr>
        <xdr:cNvPr id="533" name="フローチャート: 判断 532"/>
        <xdr:cNvSpPr/>
      </xdr:nvSpPr>
      <xdr:spPr>
        <a:xfrm>
          <a:off x="12763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47625</xdr:rowOff>
    </xdr:from>
    <xdr:ext cx="525145" cy="259080"/>
    <xdr:sp macro="" textlink="">
      <xdr:nvSpPr>
        <xdr:cNvPr id="534" name="テキスト ボックス 533"/>
        <xdr:cNvSpPr txBox="1"/>
      </xdr:nvSpPr>
      <xdr:spPr>
        <a:xfrm>
          <a:off x="12546965" y="6048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18415</xdr:rowOff>
    </xdr:from>
    <xdr:to>
      <xdr:col>85</xdr:col>
      <xdr:colOff>177800</xdr:colOff>
      <xdr:row>34</xdr:row>
      <xdr:rowOff>120650</xdr:rowOff>
    </xdr:to>
    <xdr:sp macro="" textlink="">
      <xdr:nvSpPr>
        <xdr:cNvPr id="540" name="楕円 539"/>
        <xdr:cNvSpPr/>
      </xdr:nvSpPr>
      <xdr:spPr>
        <a:xfrm>
          <a:off x="162687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41275</xdr:rowOff>
    </xdr:from>
    <xdr:ext cx="534670" cy="250825"/>
    <xdr:sp macro="" textlink="">
      <xdr:nvSpPr>
        <xdr:cNvPr id="541" name="消防費該当値テキスト"/>
        <xdr:cNvSpPr txBox="1"/>
      </xdr:nvSpPr>
      <xdr:spPr>
        <a:xfrm>
          <a:off x="16370300" y="56991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114935</xdr:rowOff>
    </xdr:from>
    <xdr:to>
      <xdr:col>81</xdr:col>
      <xdr:colOff>101600</xdr:colOff>
      <xdr:row>34</xdr:row>
      <xdr:rowOff>45085</xdr:rowOff>
    </xdr:to>
    <xdr:sp macro="" textlink="">
      <xdr:nvSpPr>
        <xdr:cNvPr id="542" name="楕円 541"/>
        <xdr:cNvSpPr/>
      </xdr:nvSpPr>
      <xdr:spPr>
        <a:xfrm>
          <a:off x="15430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61595</xdr:rowOff>
    </xdr:from>
    <xdr:ext cx="525145" cy="259080"/>
    <xdr:sp macro="" textlink="">
      <xdr:nvSpPr>
        <xdr:cNvPr id="543" name="テキスト ボックス 542"/>
        <xdr:cNvSpPr txBox="1"/>
      </xdr:nvSpPr>
      <xdr:spPr>
        <a:xfrm>
          <a:off x="15213965" y="55479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86360</xdr:rowOff>
    </xdr:from>
    <xdr:to>
      <xdr:col>76</xdr:col>
      <xdr:colOff>165100</xdr:colOff>
      <xdr:row>34</xdr:row>
      <xdr:rowOff>16510</xdr:rowOff>
    </xdr:to>
    <xdr:sp macro="" textlink="">
      <xdr:nvSpPr>
        <xdr:cNvPr id="544" name="楕円 543"/>
        <xdr:cNvSpPr/>
      </xdr:nvSpPr>
      <xdr:spPr>
        <a:xfrm>
          <a:off x="14541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33020</xdr:rowOff>
    </xdr:from>
    <xdr:ext cx="525145" cy="259080"/>
    <xdr:sp macro="" textlink="">
      <xdr:nvSpPr>
        <xdr:cNvPr id="545" name="テキスト ボックス 544"/>
        <xdr:cNvSpPr txBox="1"/>
      </xdr:nvSpPr>
      <xdr:spPr>
        <a:xfrm>
          <a:off x="14324965" y="5519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100330</xdr:rowOff>
    </xdr:from>
    <xdr:to>
      <xdr:col>72</xdr:col>
      <xdr:colOff>38100</xdr:colOff>
      <xdr:row>34</xdr:row>
      <xdr:rowOff>30480</xdr:rowOff>
    </xdr:to>
    <xdr:sp macro="" textlink="">
      <xdr:nvSpPr>
        <xdr:cNvPr id="546" name="楕円 545"/>
        <xdr:cNvSpPr/>
      </xdr:nvSpPr>
      <xdr:spPr>
        <a:xfrm>
          <a:off x="13652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46990</xdr:rowOff>
    </xdr:from>
    <xdr:ext cx="525145" cy="259080"/>
    <xdr:sp macro="" textlink="">
      <xdr:nvSpPr>
        <xdr:cNvPr id="547" name="テキスト ボックス 546"/>
        <xdr:cNvSpPr txBox="1"/>
      </xdr:nvSpPr>
      <xdr:spPr>
        <a:xfrm>
          <a:off x="13435965" y="5533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52705</xdr:rowOff>
    </xdr:from>
    <xdr:to>
      <xdr:col>67</xdr:col>
      <xdr:colOff>101600</xdr:colOff>
      <xdr:row>34</xdr:row>
      <xdr:rowOff>154940</xdr:rowOff>
    </xdr:to>
    <xdr:sp macro="" textlink="">
      <xdr:nvSpPr>
        <xdr:cNvPr id="548" name="楕円 547"/>
        <xdr:cNvSpPr/>
      </xdr:nvSpPr>
      <xdr:spPr>
        <a:xfrm>
          <a:off x="12763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170815</xdr:rowOff>
    </xdr:from>
    <xdr:ext cx="525145" cy="258445"/>
    <xdr:sp macro="" textlink="">
      <xdr:nvSpPr>
        <xdr:cNvPr id="549" name="テキスト ボックス 548"/>
        <xdr:cNvSpPr txBox="1"/>
      </xdr:nvSpPr>
      <xdr:spPr>
        <a:xfrm>
          <a:off x="12546965" y="56572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8" name="テキスト ボックス 557"/>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60" name="テキスト ボックス 559"/>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9555"/>
    <xdr:sp macro="" textlink="">
      <xdr:nvSpPr>
        <xdr:cNvPr id="566" name="テキスト ボックス 565"/>
        <xdr:cNvSpPr txBox="1"/>
      </xdr:nvSpPr>
      <xdr:spPr>
        <a:xfrm>
          <a:off x="11914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105" cy="259080"/>
    <xdr:sp macro="" textlink="">
      <xdr:nvSpPr>
        <xdr:cNvPr id="570" name="テキスト ボックス 569"/>
        <xdr:cNvSpPr txBox="1"/>
      </xdr:nvSpPr>
      <xdr:spPr>
        <a:xfrm>
          <a:off x="11850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2" name="テキスト ボックス 571"/>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100330</xdr:rowOff>
    </xdr:from>
    <xdr:to>
      <xdr:col>85</xdr:col>
      <xdr:colOff>126365</xdr:colOff>
      <xdr:row>58</xdr:row>
      <xdr:rowOff>153670</xdr:rowOff>
    </xdr:to>
    <xdr:cxnSp macro="">
      <xdr:nvCxnSpPr>
        <xdr:cNvPr id="574" name="直線コネクタ 573"/>
        <xdr:cNvCxnSpPr/>
      </xdr:nvCxnSpPr>
      <xdr:spPr>
        <a:xfrm flipV="1">
          <a:off x="16317595" y="867283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157480</xdr:rowOff>
    </xdr:from>
    <xdr:ext cx="534670" cy="249555"/>
    <xdr:sp macro="" textlink="">
      <xdr:nvSpPr>
        <xdr:cNvPr id="575" name="教育費最小値テキスト"/>
        <xdr:cNvSpPr txBox="1"/>
      </xdr:nvSpPr>
      <xdr:spPr>
        <a:xfrm>
          <a:off x="16370300" y="101015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153670</xdr:rowOff>
    </xdr:from>
    <xdr:to>
      <xdr:col>86</xdr:col>
      <xdr:colOff>25400</xdr:colOff>
      <xdr:row>58</xdr:row>
      <xdr:rowOff>153670</xdr:rowOff>
    </xdr:to>
    <xdr:cxnSp macro="">
      <xdr:nvCxnSpPr>
        <xdr:cNvPr id="576" name="直線コネクタ 575"/>
        <xdr:cNvCxnSpPr/>
      </xdr:nvCxnSpPr>
      <xdr:spPr>
        <a:xfrm>
          <a:off x="16230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46990</xdr:rowOff>
    </xdr:from>
    <xdr:ext cx="534670" cy="259080"/>
    <xdr:sp macro="" textlink="">
      <xdr:nvSpPr>
        <xdr:cNvPr id="577" name="教育費最大値テキスト"/>
        <xdr:cNvSpPr txBox="1"/>
      </xdr:nvSpPr>
      <xdr:spPr>
        <a:xfrm>
          <a:off x="16370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98,080</a:t>
          </a:r>
          <a:endParaRPr kumimoji="1" lang="ja-JP" altLang="en-US" sz="1000" b="1">
            <a:latin typeface="ＭＳ Ｐゴシック"/>
          </a:endParaRPr>
        </a:p>
      </xdr:txBody>
    </xdr:sp>
    <xdr:clientData/>
  </xdr:oneCellAnchor>
  <xdr:twoCellAnchor>
    <xdr:from>
      <xdr:col>85</xdr:col>
      <xdr:colOff>38100</xdr:colOff>
      <xdr:row>50</xdr:row>
      <xdr:rowOff>100330</xdr:rowOff>
    </xdr:from>
    <xdr:to>
      <xdr:col>86</xdr:col>
      <xdr:colOff>25400</xdr:colOff>
      <xdr:row>50</xdr:row>
      <xdr:rowOff>100330</xdr:rowOff>
    </xdr:to>
    <xdr:cxnSp macro="">
      <xdr:nvCxnSpPr>
        <xdr:cNvPr id="578" name="直線コネクタ 577"/>
        <xdr:cNvCxnSpPr/>
      </xdr:nvCxnSpPr>
      <xdr:spPr>
        <a:xfrm>
          <a:off x="16230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71120</xdr:rowOff>
    </xdr:from>
    <xdr:to>
      <xdr:col>85</xdr:col>
      <xdr:colOff>127000</xdr:colOff>
      <xdr:row>56</xdr:row>
      <xdr:rowOff>132715</xdr:rowOff>
    </xdr:to>
    <xdr:cxnSp macro="">
      <xdr:nvCxnSpPr>
        <xdr:cNvPr id="579" name="直線コネクタ 578"/>
        <xdr:cNvCxnSpPr/>
      </xdr:nvCxnSpPr>
      <xdr:spPr>
        <a:xfrm>
          <a:off x="15481300" y="967232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110490</xdr:rowOff>
    </xdr:from>
    <xdr:ext cx="534670" cy="250190"/>
    <xdr:sp macro="" textlink="">
      <xdr:nvSpPr>
        <xdr:cNvPr id="580" name="教育費平均値テキスト"/>
        <xdr:cNvSpPr txBox="1"/>
      </xdr:nvSpPr>
      <xdr:spPr>
        <a:xfrm>
          <a:off x="16370300" y="9711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81" name="フローチャート: 判断 580"/>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19685</xdr:rowOff>
    </xdr:from>
    <xdr:to>
      <xdr:col>81</xdr:col>
      <xdr:colOff>50800</xdr:colOff>
      <xdr:row>56</xdr:row>
      <xdr:rowOff>71120</xdr:rowOff>
    </xdr:to>
    <xdr:cxnSp macro="">
      <xdr:nvCxnSpPr>
        <xdr:cNvPr id="582" name="直線コネクタ 581"/>
        <xdr:cNvCxnSpPr/>
      </xdr:nvCxnSpPr>
      <xdr:spPr>
        <a:xfrm>
          <a:off x="14592300" y="96208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118745</xdr:rowOff>
    </xdr:from>
    <xdr:to>
      <xdr:col>81</xdr:col>
      <xdr:colOff>101600</xdr:colOff>
      <xdr:row>57</xdr:row>
      <xdr:rowOff>48895</xdr:rowOff>
    </xdr:to>
    <xdr:sp macro="" textlink="">
      <xdr:nvSpPr>
        <xdr:cNvPr id="583" name="フローチャート: 判断 582"/>
        <xdr:cNvSpPr/>
      </xdr:nvSpPr>
      <xdr:spPr>
        <a:xfrm>
          <a:off x="1543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40640</xdr:rowOff>
    </xdr:from>
    <xdr:ext cx="525145" cy="251460"/>
    <xdr:sp macro="" textlink="">
      <xdr:nvSpPr>
        <xdr:cNvPr id="584" name="テキスト ボックス 583"/>
        <xdr:cNvSpPr txBox="1"/>
      </xdr:nvSpPr>
      <xdr:spPr>
        <a:xfrm>
          <a:off x="15213965" y="9813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19685</xdr:rowOff>
    </xdr:from>
    <xdr:to>
      <xdr:col>76</xdr:col>
      <xdr:colOff>114300</xdr:colOff>
      <xdr:row>56</xdr:row>
      <xdr:rowOff>143510</xdr:rowOff>
    </xdr:to>
    <xdr:cxnSp macro="">
      <xdr:nvCxnSpPr>
        <xdr:cNvPr id="585" name="直線コネクタ 584"/>
        <xdr:cNvCxnSpPr/>
      </xdr:nvCxnSpPr>
      <xdr:spPr>
        <a:xfrm flipV="1">
          <a:off x="13703300" y="962088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151765</xdr:rowOff>
    </xdr:from>
    <xdr:to>
      <xdr:col>76</xdr:col>
      <xdr:colOff>165100</xdr:colOff>
      <xdr:row>57</xdr:row>
      <xdr:rowOff>81915</xdr:rowOff>
    </xdr:to>
    <xdr:sp macro="" textlink="">
      <xdr:nvSpPr>
        <xdr:cNvPr id="586" name="フローチャート: 判断 585"/>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73025</xdr:rowOff>
    </xdr:from>
    <xdr:ext cx="525145" cy="259080"/>
    <xdr:sp macro="" textlink="">
      <xdr:nvSpPr>
        <xdr:cNvPr id="587" name="テキスト ボックス 586"/>
        <xdr:cNvSpPr txBox="1"/>
      </xdr:nvSpPr>
      <xdr:spPr>
        <a:xfrm>
          <a:off x="14324965" y="9845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143510</xdr:rowOff>
    </xdr:from>
    <xdr:to>
      <xdr:col>71</xdr:col>
      <xdr:colOff>177800</xdr:colOff>
      <xdr:row>57</xdr:row>
      <xdr:rowOff>19685</xdr:rowOff>
    </xdr:to>
    <xdr:cxnSp macro="">
      <xdr:nvCxnSpPr>
        <xdr:cNvPr id="588" name="直線コネクタ 587"/>
        <xdr:cNvCxnSpPr/>
      </xdr:nvCxnSpPr>
      <xdr:spPr>
        <a:xfrm flipV="1">
          <a:off x="12814300" y="97447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88265</xdr:rowOff>
    </xdr:from>
    <xdr:to>
      <xdr:col>72</xdr:col>
      <xdr:colOff>38100</xdr:colOff>
      <xdr:row>57</xdr:row>
      <xdr:rowOff>18415</xdr:rowOff>
    </xdr:to>
    <xdr:sp macro="" textlink="">
      <xdr:nvSpPr>
        <xdr:cNvPr id="589" name="フローチャート: 判断 588"/>
        <xdr:cNvSpPr/>
      </xdr:nvSpPr>
      <xdr:spPr>
        <a:xfrm>
          <a:off x="13652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34925</xdr:rowOff>
    </xdr:from>
    <xdr:ext cx="525145" cy="259080"/>
    <xdr:sp macro="" textlink="">
      <xdr:nvSpPr>
        <xdr:cNvPr id="590" name="テキスト ボックス 589"/>
        <xdr:cNvSpPr txBox="1"/>
      </xdr:nvSpPr>
      <xdr:spPr>
        <a:xfrm>
          <a:off x="13435965" y="9464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24130</xdr:rowOff>
    </xdr:from>
    <xdr:to>
      <xdr:col>67</xdr:col>
      <xdr:colOff>101600</xdr:colOff>
      <xdr:row>56</xdr:row>
      <xdr:rowOff>125730</xdr:rowOff>
    </xdr:to>
    <xdr:sp macro="" textlink="">
      <xdr:nvSpPr>
        <xdr:cNvPr id="591" name="フローチャート: 判断 590"/>
        <xdr:cNvSpPr/>
      </xdr:nvSpPr>
      <xdr:spPr>
        <a:xfrm>
          <a:off x="12763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142240</xdr:rowOff>
    </xdr:from>
    <xdr:ext cx="525145" cy="259080"/>
    <xdr:sp macro="" textlink="">
      <xdr:nvSpPr>
        <xdr:cNvPr id="592" name="テキスト ボックス 591"/>
        <xdr:cNvSpPr txBox="1"/>
      </xdr:nvSpPr>
      <xdr:spPr>
        <a:xfrm>
          <a:off x="12546965" y="9400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81915</xdr:rowOff>
    </xdr:from>
    <xdr:to>
      <xdr:col>85</xdr:col>
      <xdr:colOff>177800</xdr:colOff>
      <xdr:row>57</xdr:row>
      <xdr:rowOff>12065</xdr:rowOff>
    </xdr:to>
    <xdr:sp macro="" textlink="">
      <xdr:nvSpPr>
        <xdr:cNvPr id="598" name="楕円 597"/>
        <xdr:cNvSpPr/>
      </xdr:nvSpPr>
      <xdr:spPr>
        <a:xfrm>
          <a:off x="162687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104775</xdr:rowOff>
    </xdr:from>
    <xdr:ext cx="534670" cy="259080"/>
    <xdr:sp macro="" textlink="">
      <xdr:nvSpPr>
        <xdr:cNvPr id="599" name="教育費該当値テキスト"/>
        <xdr:cNvSpPr txBox="1"/>
      </xdr:nvSpPr>
      <xdr:spPr>
        <a:xfrm>
          <a:off x="16370300" y="953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20320</xdr:rowOff>
    </xdr:from>
    <xdr:to>
      <xdr:col>81</xdr:col>
      <xdr:colOff>101600</xdr:colOff>
      <xdr:row>56</xdr:row>
      <xdr:rowOff>121920</xdr:rowOff>
    </xdr:to>
    <xdr:sp macro="" textlink="">
      <xdr:nvSpPr>
        <xdr:cNvPr id="600" name="楕円 599"/>
        <xdr:cNvSpPr/>
      </xdr:nvSpPr>
      <xdr:spPr>
        <a:xfrm>
          <a:off x="15430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138430</xdr:rowOff>
    </xdr:from>
    <xdr:ext cx="525145" cy="259080"/>
    <xdr:sp macro="" textlink="">
      <xdr:nvSpPr>
        <xdr:cNvPr id="601" name="テキスト ボックス 600"/>
        <xdr:cNvSpPr txBox="1"/>
      </xdr:nvSpPr>
      <xdr:spPr>
        <a:xfrm>
          <a:off x="15213965" y="9396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140335</xdr:rowOff>
    </xdr:from>
    <xdr:to>
      <xdr:col>76</xdr:col>
      <xdr:colOff>165100</xdr:colOff>
      <xdr:row>56</xdr:row>
      <xdr:rowOff>70485</xdr:rowOff>
    </xdr:to>
    <xdr:sp macro="" textlink="">
      <xdr:nvSpPr>
        <xdr:cNvPr id="602" name="楕円 601"/>
        <xdr:cNvSpPr/>
      </xdr:nvSpPr>
      <xdr:spPr>
        <a:xfrm>
          <a:off x="14541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86995</xdr:rowOff>
    </xdr:from>
    <xdr:ext cx="525145" cy="250825"/>
    <xdr:sp macro="" textlink="">
      <xdr:nvSpPr>
        <xdr:cNvPr id="603" name="テキスト ボックス 602"/>
        <xdr:cNvSpPr txBox="1"/>
      </xdr:nvSpPr>
      <xdr:spPr>
        <a:xfrm>
          <a:off x="14324965" y="93452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92710</xdr:rowOff>
    </xdr:from>
    <xdr:to>
      <xdr:col>72</xdr:col>
      <xdr:colOff>38100</xdr:colOff>
      <xdr:row>57</xdr:row>
      <xdr:rowOff>22860</xdr:rowOff>
    </xdr:to>
    <xdr:sp macro="" textlink="">
      <xdr:nvSpPr>
        <xdr:cNvPr id="604" name="楕円 603"/>
        <xdr:cNvSpPr/>
      </xdr:nvSpPr>
      <xdr:spPr>
        <a:xfrm>
          <a:off x="13652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xdr:rowOff>
    </xdr:from>
    <xdr:ext cx="525145" cy="259080"/>
    <xdr:sp macro="" textlink="">
      <xdr:nvSpPr>
        <xdr:cNvPr id="605" name="テキスト ボックス 604"/>
        <xdr:cNvSpPr txBox="1"/>
      </xdr:nvSpPr>
      <xdr:spPr>
        <a:xfrm>
          <a:off x="13435965" y="9786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606" name="楕円 605"/>
        <xdr:cNvSpPr/>
      </xdr:nvSpPr>
      <xdr:spPr>
        <a:xfrm>
          <a:off x="1276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61595</xdr:rowOff>
    </xdr:from>
    <xdr:ext cx="525145" cy="259080"/>
    <xdr:sp macro="" textlink="">
      <xdr:nvSpPr>
        <xdr:cNvPr id="607" name="テキスト ボックス 606"/>
        <xdr:cNvSpPr txBox="1"/>
      </xdr:nvSpPr>
      <xdr:spPr>
        <a:xfrm>
          <a:off x="12546965" y="9834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6" name="テキスト ボックス 615"/>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9" name="テキスト ボックス 618"/>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7835" cy="259080"/>
    <xdr:sp macro="" textlink="">
      <xdr:nvSpPr>
        <xdr:cNvPr id="621" name="テキスト ボックス 620"/>
        <xdr:cNvSpPr txBox="1"/>
      </xdr:nvSpPr>
      <xdr:spPr>
        <a:xfrm>
          <a:off x="11978640" y="1306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23" name="テキスト ボックス 622"/>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29" name="テキスト ボックス 628"/>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109855</xdr:rowOff>
    </xdr:from>
    <xdr:to>
      <xdr:col>85</xdr:col>
      <xdr:colOff>126365</xdr:colOff>
      <xdr:row>79</xdr:row>
      <xdr:rowOff>44450</xdr:rowOff>
    </xdr:to>
    <xdr:cxnSp macro="">
      <xdr:nvCxnSpPr>
        <xdr:cNvPr id="631" name="直線コネクタ 630"/>
        <xdr:cNvCxnSpPr/>
      </xdr:nvCxnSpPr>
      <xdr:spPr>
        <a:xfrm flipV="1">
          <a:off x="16317595" y="12111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56515</xdr:rowOff>
    </xdr:from>
    <xdr:ext cx="534670" cy="258445"/>
    <xdr:sp macro="" textlink="">
      <xdr:nvSpPr>
        <xdr:cNvPr id="634" name="災害復旧費最大値テキスト"/>
        <xdr:cNvSpPr txBox="1"/>
      </xdr:nvSpPr>
      <xdr:spPr>
        <a:xfrm>
          <a:off x="16370300" y="1188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85</xdr:col>
      <xdr:colOff>38100</xdr:colOff>
      <xdr:row>70</xdr:row>
      <xdr:rowOff>109855</xdr:rowOff>
    </xdr:from>
    <xdr:to>
      <xdr:col>86</xdr:col>
      <xdr:colOff>25400</xdr:colOff>
      <xdr:row>70</xdr:row>
      <xdr:rowOff>109855</xdr:rowOff>
    </xdr:to>
    <xdr:cxnSp macro="">
      <xdr:nvCxnSpPr>
        <xdr:cNvPr id="635" name="直線コネクタ 634"/>
        <xdr:cNvCxnSpPr/>
      </xdr:nvCxnSpPr>
      <xdr:spPr>
        <a:xfrm>
          <a:off x="16230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22860</xdr:rowOff>
    </xdr:from>
    <xdr:to>
      <xdr:col>85</xdr:col>
      <xdr:colOff>127000</xdr:colOff>
      <xdr:row>79</xdr:row>
      <xdr:rowOff>44450</xdr:rowOff>
    </xdr:to>
    <xdr:cxnSp macro="">
      <xdr:nvCxnSpPr>
        <xdr:cNvPr id="636" name="直線コネクタ 635"/>
        <xdr:cNvCxnSpPr/>
      </xdr:nvCxnSpPr>
      <xdr:spPr>
        <a:xfrm flipV="1">
          <a:off x="15481300" y="135674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80645</xdr:rowOff>
    </xdr:from>
    <xdr:ext cx="469900" cy="259080"/>
    <xdr:sp macro="" textlink="">
      <xdr:nvSpPr>
        <xdr:cNvPr id="637" name="災害復旧費平均値テキスト"/>
        <xdr:cNvSpPr txBox="1"/>
      </xdr:nvSpPr>
      <xdr:spPr>
        <a:xfrm>
          <a:off x="16370300" y="13282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57785</xdr:rowOff>
    </xdr:from>
    <xdr:to>
      <xdr:col>85</xdr:col>
      <xdr:colOff>177800</xdr:colOff>
      <xdr:row>78</xdr:row>
      <xdr:rowOff>159385</xdr:rowOff>
    </xdr:to>
    <xdr:sp macro="" textlink="">
      <xdr:nvSpPr>
        <xdr:cNvPr id="638" name="フローチャート: 判断 637"/>
        <xdr:cNvSpPr/>
      </xdr:nvSpPr>
      <xdr:spPr>
        <a:xfrm>
          <a:off x="162687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44450</xdr:rowOff>
    </xdr:to>
    <xdr:cxnSp macro="">
      <xdr:nvCxnSpPr>
        <xdr:cNvPr id="639" name="直線コネクタ 638"/>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128270</xdr:rowOff>
    </xdr:from>
    <xdr:to>
      <xdr:col>81</xdr:col>
      <xdr:colOff>101600</xdr:colOff>
      <xdr:row>79</xdr:row>
      <xdr:rowOff>58420</xdr:rowOff>
    </xdr:to>
    <xdr:sp macro="" textlink="">
      <xdr:nvSpPr>
        <xdr:cNvPr id="640" name="フローチャート: 判断 639"/>
        <xdr:cNvSpPr/>
      </xdr:nvSpPr>
      <xdr:spPr>
        <a:xfrm>
          <a:off x="15430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74930</xdr:rowOff>
    </xdr:from>
    <xdr:ext cx="378460" cy="251460"/>
    <xdr:sp macro="" textlink="">
      <xdr:nvSpPr>
        <xdr:cNvPr id="641" name="テキスト ボックス 640"/>
        <xdr:cNvSpPr txBox="1"/>
      </xdr:nvSpPr>
      <xdr:spPr>
        <a:xfrm>
          <a:off x="15292070" y="13276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40640</xdr:rowOff>
    </xdr:from>
    <xdr:to>
      <xdr:col>76</xdr:col>
      <xdr:colOff>114300</xdr:colOff>
      <xdr:row>79</xdr:row>
      <xdr:rowOff>43180</xdr:rowOff>
    </xdr:to>
    <xdr:cxnSp macro="">
      <xdr:nvCxnSpPr>
        <xdr:cNvPr id="642" name="直線コネクタ 641"/>
        <xdr:cNvCxnSpPr/>
      </xdr:nvCxnSpPr>
      <xdr:spPr>
        <a:xfrm>
          <a:off x="13703300" y="13585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123190</xdr:rowOff>
    </xdr:from>
    <xdr:to>
      <xdr:col>76</xdr:col>
      <xdr:colOff>165100</xdr:colOff>
      <xdr:row>79</xdr:row>
      <xdr:rowOff>53340</xdr:rowOff>
    </xdr:to>
    <xdr:sp macro="" textlink="">
      <xdr:nvSpPr>
        <xdr:cNvPr id="643" name="フローチャート: 判断 642"/>
        <xdr:cNvSpPr/>
      </xdr:nvSpPr>
      <xdr:spPr>
        <a:xfrm>
          <a:off x="14541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69850</xdr:rowOff>
    </xdr:from>
    <xdr:ext cx="378460" cy="259080"/>
    <xdr:sp macro="" textlink="">
      <xdr:nvSpPr>
        <xdr:cNvPr id="644" name="テキスト ボックス 643"/>
        <xdr:cNvSpPr txBox="1"/>
      </xdr:nvSpPr>
      <xdr:spPr>
        <a:xfrm>
          <a:off x="14403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40640</xdr:rowOff>
    </xdr:from>
    <xdr:to>
      <xdr:col>71</xdr:col>
      <xdr:colOff>177800</xdr:colOff>
      <xdr:row>79</xdr:row>
      <xdr:rowOff>44450</xdr:rowOff>
    </xdr:to>
    <xdr:cxnSp macro="">
      <xdr:nvCxnSpPr>
        <xdr:cNvPr id="645" name="直線コネクタ 644"/>
        <xdr:cNvCxnSpPr/>
      </xdr:nvCxnSpPr>
      <xdr:spPr>
        <a:xfrm flipV="1">
          <a:off x="12814300" y="1358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128905</xdr:rowOff>
    </xdr:from>
    <xdr:to>
      <xdr:col>72</xdr:col>
      <xdr:colOff>38100</xdr:colOff>
      <xdr:row>79</xdr:row>
      <xdr:rowOff>59055</xdr:rowOff>
    </xdr:to>
    <xdr:sp macro="" textlink="">
      <xdr:nvSpPr>
        <xdr:cNvPr id="646" name="フローチャート: 判断 645"/>
        <xdr:cNvSpPr/>
      </xdr:nvSpPr>
      <xdr:spPr>
        <a:xfrm>
          <a:off x="13652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75565</xdr:rowOff>
    </xdr:from>
    <xdr:ext cx="378460" cy="250825"/>
    <xdr:sp macro="" textlink="">
      <xdr:nvSpPr>
        <xdr:cNvPr id="647" name="テキスト ボックス 646"/>
        <xdr:cNvSpPr txBox="1"/>
      </xdr:nvSpPr>
      <xdr:spPr>
        <a:xfrm>
          <a:off x="13514070" y="13277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113030</xdr:rowOff>
    </xdr:from>
    <xdr:to>
      <xdr:col>67</xdr:col>
      <xdr:colOff>101600</xdr:colOff>
      <xdr:row>79</xdr:row>
      <xdr:rowOff>43180</xdr:rowOff>
    </xdr:to>
    <xdr:sp macro="" textlink="">
      <xdr:nvSpPr>
        <xdr:cNvPr id="648" name="フローチャート: 判断 647"/>
        <xdr:cNvSpPr/>
      </xdr:nvSpPr>
      <xdr:spPr>
        <a:xfrm>
          <a:off x="12763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59690</xdr:rowOff>
    </xdr:from>
    <xdr:ext cx="378460" cy="259080"/>
    <xdr:sp macro="" textlink="">
      <xdr:nvSpPr>
        <xdr:cNvPr id="649" name="テキスト ボックス 648"/>
        <xdr:cNvSpPr txBox="1"/>
      </xdr:nvSpPr>
      <xdr:spPr>
        <a:xfrm>
          <a:off x="12625070" y="13261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143510</xdr:rowOff>
    </xdr:from>
    <xdr:to>
      <xdr:col>85</xdr:col>
      <xdr:colOff>177800</xdr:colOff>
      <xdr:row>79</xdr:row>
      <xdr:rowOff>73660</xdr:rowOff>
    </xdr:to>
    <xdr:sp macro="" textlink="">
      <xdr:nvSpPr>
        <xdr:cNvPr id="655" name="楕円 654"/>
        <xdr:cNvSpPr/>
      </xdr:nvSpPr>
      <xdr:spPr>
        <a:xfrm>
          <a:off x="16268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58420</xdr:rowOff>
    </xdr:from>
    <xdr:ext cx="378460" cy="259080"/>
    <xdr:sp macro="" textlink="">
      <xdr:nvSpPr>
        <xdr:cNvPr id="656" name="災害復旧費該当値テキスト"/>
        <xdr:cNvSpPr txBox="1"/>
      </xdr:nvSpPr>
      <xdr:spPr>
        <a:xfrm>
          <a:off x="16370300" y="13431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0030" cy="251460"/>
    <xdr:sp macro="" textlink="">
      <xdr:nvSpPr>
        <xdr:cNvPr id="658" name="テキスト ボックス 657"/>
        <xdr:cNvSpPr txBox="1"/>
      </xdr:nvSpPr>
      <xdr:spPr>
        <a:xfrm>
          <a:off x="15356840" y="13630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163830</xdr:rowOff>
    </xdr:from>
    <xdr:to>
      <xdr:col>76</xdr:col>
      <xdr:colOff>165100</xdr:colOff>
      <xdr:row>79</xdr:row>
      <xdr:rowOff>93980</xdr:rowOff>
    </xdr:to>
    <xdr:sp macro="" textlink="">
      <xdr:nvSpPr>
        <xdr:cNvPr id="659" name="楕円 658"/>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85090</xdr:rowOff>
    </xdr:from>
    <xdr:ext cx="313690" cy="259080"/>
    <xdr:sp macro="" textlink="">
      <xdr:nvSpPr>
        <xdr:cNvPr id="660" name="テキスト ボックス 659"/>
        <xdr:cNvSpPr txBox="1"/>
      </xdr:nvSpPr>
      <xdr:spPr>
        <a:xfrm>
          <a:off x="14435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160655</xdr:rowOff>
    </xdr:from>
    <xdr:to>
      <xdr:col>72</xdr:col>
      <xdr:colOff>38100</xdr:colOff>
      <xdr:row>79</xdr:row>
      <xdr:rowOff>90805</xdr:rowOff>
    </xdr:to>
    <xdr:sp macro="" textlink="">
      <xdr:nvSpPr>
        <xdr:cNvPr id="661" name="楕円 660"/>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81915</xdr:rowOff>
    </xdr:from>
    <xdr:ext cx="313690" cy="259080"/>
    <xdr:sp macro="" textlink="">
      <xdr:nvSpPr>
        <xdr:cNvPr id="662" name="テキスト ボックス 661"/>
        <xdr:cNvSpPr txBox="1"/>
      </xdr:nvSpPr>
      <xdr:spPr>
        <a:xfrm>
          <a:off x="13546455" y="13626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0030" cy="251460"/>
    <xdr:sp macro="" textlink="">
      <xdr:nvSpPr>
        <xdr:cNvPr id="664" name="テキスト ボックス 663"/>
        <xdr:cNvSpPr txBox="1"/>
      </xdr:nvSpPr>
      <xdr:spPr>
        <a:xfrm>
          <a:off x="12689840" y="13630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3" name="テキスト ボックス 672"/>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6" name="テキスト ボックス 675"/>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80" name="テキスト ボックス 679"/>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6" name="テキスト ボックス 685"/>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95885</xdr:rowOff>
    </xdr:from>
    <xdr:to>
      <xdr:col>85</xdr:col>
      <xdr:colOff>126365</xdr:colOff>
      <xdr:row>97</xdr:row>
      <xdr:rowOff>147320</xdr:rowOff>
    </xdr:to>
    <xdr:cxnSp macro="">
      <xdr:nvCxnSpPr>
        <xdr:cNvPr id="688" name="直線コネクタ 687"/>
        <xdr:cNvCxnSpPr/>
      </xdr:nvCxnSpPr>
      <xdr:spPr>
        <a:xfrm flipV="1">
          <a:off x="16317595" y="1552638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151130</xdr:rowOff>
    </xdr:from>
    <xdr:ext cx="534670" cy="259080"/>
    <xdr:sp macro="" textlink="">
      <xdr:nvSpPr>
        <xdr:cNvPr id="689" name="公債費最小値テキスト"/>
        <xdr:cNvSpPr txBox="1"/>
      </xdr:nvSpPr>
      <xdr:spPr>
        <a:xfrm>
          <a:off x="16370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147320</xdr:rowOff>
    </xdr:from>
    <xdr:to>
      <xdr:col>86</xdr:col>
      <xdr:colOff>25400</xdr:colOff>
      <xdr:row>97</xdr:row>
      <xdr:rowOff>147320</xdr:rowOff>
    </xdr:to>
    <xdr:cxnSp macro="">
      <xdr:nvCxnSpPr>
        <xdr:cNvPr id="690" name="直線コネクタ 689"/>
        <xdr:cNvCxnSpPr/>
      </xdr:nvCxnSpPr>
      <xdr:spPr>
        <a:xfrm>
          <a:off x="16230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42545</xdr:rowOff>
    </xdr:from>
    <xdr:ext cx="534670" cy="249555"/>
    <xdr:sp macro="" textlink="">
      <xdr:nvSpPr>
        <xdr:cNvPr id="691" name="公債費最大値テキスト"/>
        <xdr:cNvSpPr txBox="1"/>
      </xdr:nvSpPr>
      <xdr:spPr>
        <a:xfrm>
          <a:off x="16370300" y="153015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78,289</a:t>
          </a:r>
          <a:endParaRPr kumimoji="1" lang="ja-JP" altLang="en-US" sz="1000" b="1">
            <a:latin typeface="ＭＳ Ｐゴシック"/>
          </a:endParaRPr>
        </a:p>
      </xdr:txBody>
    </xdr:sp>
    <xdr:clientData/>
  </xdr:oneCellAnchor>
  <xdr:twoCellAnchor>
    <xdr:from>
      <xdr:col>85</xdr:col>
      <xdr:colOff>38100</xdr:colOff>
      <xdr:row>90</xdr:row>
      <xdr:rowOff>95885</xdr:rowOff>
    </xdr:from>
    <xdr:to>
      <xdr:col>86</xdr:col>
      <xdr:colOff>25400</xdr:colOff>
      <xdr:row>90</xdr:row>
      <xdr:rowOff>95885</xdr:rowOff>
    </xdr:to>
    <xdr:cxnSp macro="">
      <xdr:nvCxnSpPr>
        <xdr:cNvPr id="692" name="直線コネクタ 691"/>
        <xdr:cNvCxnSpPr/>
      </xdr:nvCxnSpPr>
      <xdr:spPr>
        <a:xfrm>
          <a:off x="16230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130810</xdr:rowOff>
    </xdr:from>
    <xdr:to>
      <xdr:col>85</xdr:col>
      <xdr:colOff>127000</xdr:colOff>
      <xdr:row>94</xdr:row>
      <xdr:rowOff>135255</xdr:rowOff>
    </xdr:to>
    <xdr:cxnSp macro="">
      <xdr:nvCxnSpPr>
        <xdr:cNvPr id="693" name="直線コネクタ 692"/>
        <xdr:cNvCxnSpPr/>
      </xdr:nvCxnSpPr>
      <xdr:spPr>
        <a:xfrm flipV="1">
          <a:off x="15481300" y="162471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33655</xdr:rowOff>
    </xdr:from>
    <xdr:ext cx="534670" cy="258445"/>
    <xdr:sp macro="" textlink="">
      <xdr:nvSpPr>
        <xdr:cNvPr id="694" name="公債費平均値テキスト"/>
        <xdr:cNvSpPr txBox="1"/>
      </xdr:nvSpPr>
      <xdr:spPr>
        <a:xfrm>
          <a:off x="163703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55245</xdr:rowOff>
    </xdr:from>
    <xdr:to>
      <xdr:col>85</xdr:col>
      <xdr:colOff>177800</xdr:colOff>
      <xdr:row>95</xdr:row>
      <xdr:rowOff>156845</xdr:rowOff>
    </xdr:to>
    <xdr:sp macro="" textlink="">
      <xdr:nvSpPr>
        <xdr:cNvPr id="695" name="フローチャート: 判断 694"/>
        <xdr:cNvSpPr/>
      </xdr:nvSpPr>
      <xdr:spPr>
        <a:xfrm>
          <a:off x="16268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135255</xdr:rowOff>
    </xdr:from>
    <xdr:to>
      <xdr:col>81</xdr:col>
      <xdr:colOff>50800</xdr:colOff>
      <xdr:row>95</xdr:row>
      <xdr:rowOff>2540</xdr:rowOff>
    </xdr:to>
    <xdr:cxnSp macro="">
      <xdr:nvCxnSpPr>
        <xdr:cNvPr id="696" name="直線コネクタ 695"/>
        <xdr:cNvCxnSpPr/>
      </xdr:nvCxnSpPr>
      <xdr:spPr>
        <a:xfrm flipV="1">
          <a:off x="14592300" y="162515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41275</xdr:rowOff>
    </xdr:from>
    <xdr:to>
      <xdr:col>81</xdr:col>
      <xdr:colOff>101600</xdr:colOff>
      <xdr:row>95</xdr:row>
      <xdr:rowOff>143510</xdr:rowOff>
    </xdr:to>
    <xdr:sp macro="" textlink="">
      <xdr:nvSpPr>
        <xdr:cNvPr id="697" name="フローチャート: 判断 696"/>
        <xdr:cNvSpPr/>
      </xdr:nvSpPr>
      <xdr:spPr>
        <a:xfrm>
          <a:off x="1543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133985</xdr:rowOff>
    </xdr:from>
    <xdr:ext cx="525145" cy="249555"/>
    <xdr:sp macro="" textlink="">
      <xdr:nvSpPr>
        <xdr:cNvPr id="698" name="テキスト ボックス 697"/>
        <xdr:cNvSpPr txBox="1"/>
      </xdr:nvSpPr>
      <xdr:spPr>
        <a:xfrm>
          <a:off x="15213965" y="16421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2540</xdr:rowOff>
    </xdr:from>
    <xdr:to>
      <xdr:col>76</xdr:col>
      <xdr:colOff>114300</xdr:colOff>
      <xdr:row>95</xdr:row>
      <xdr:rowOff>21590</xdr:rowOff>
    </xdr:to>
    <xdr:cxnSp macro="">
      <xdr:nvCxnSpPr>
        <xdr:cNvPr id="699" name="直線コネクタ 698"/>
        <xdr:cNvCxnSpPr/>
      </xdr:nvCxnSpPr>
      <xdr:spPr>
        <a:xfrm flipV="1">
          <a:off x="13703300" y="1629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15875</xdr:rowOff>
    </xdr:from>
    <xdr:to>
      <xdr:col>76</xdr:col>
      <xdr:colOff>165100</xdr:colOff>
      <xdr:row>95</xdr:row>
      <xdr:rowOff>117475</xdr:rowOff>
    </xdr:to>
    <xdr:sp macro="" textlink="">
      <xdr:nvSpPr>
        <xdr:cNvPr id="700" name="フローチャート: 判断 699"/>
        <xdr:cNvSpPr/>
      </xdr:nvSpPr>
      <xdr:spPr>
        <a:xfrm>
          <a:off x="145415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25145" cy="251460"/>
    <xdr:sp macro="" textlink="">
      <xdr:nvSpPr>
        <xdr:cNvPr id="701" name="テキスト ボックス 700"/>
        <xdr:cNvSpPr txBox="1"/>
      </xdr:nvSpPr>
      <xdr:spPr>
        <a:xfrm>
          <a:off x="14324965" y="163969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137160</xdr:rowOff>
    </xdr:from>
    <xdr:to>
      <xdr:col>71</xdr:col>
      <xdr:colOff>177800</xdr:colOff>
      <xdr:row>95</xdr:row>
      <xdr:rowOff>21590</xdr:rowOff>
    </xdr:to>
    <xdr:cxnSp macro="">
      <xdr:nvCxnSpPr>
        <xdr:cNvPr id="702" name="直線コネクタ 701"/>
        <xdr:cNvCxnSpPr/>
      </xdr:nvCxnSpPr>
      <xdr:spPr>
        <a:xfrm>
          <a:off x="12814300" y="16253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61595</xdr:rowOff>
    </xdr:from>
    <xdr:to>
      <xdr:col>72</xdr:col>
      <xdr:colOff>38100</xdr:colOff>
      <xdr:row>95</xdr:row>
      <xdr:rowOff>163195</xdr:rowOff>
    </xdr:to>
    <xdr:sp macro="" textlink="">
      <xdr:nvSpPr>
        <xdr:cNvPr id="703" name="フローチャート: 判断 702"/>
        <xdr:cNvSpPr/>
      </xdr:nvSpPr>
      <xdr:spPr>
        <a:xfrm>
          <a:off x="13652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154940</xdr:rowOff>
    </xdr:from>
    <xdr:ext cx="525145" cy="251460"/>
    <xdr:sp macro="" textlink="">
      <xdr:nvSpPr>
        <xdr:cNvPr id="704" name="テキスト ボックス 703"/>
        <xdr:cNvSpPr txBox="1"/>
      </xdr:nvSpPr>
      <xdr:spPr>
        <a:xfrm>
          <a:off x="13435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116840</xdr:rowOff>
    </xdr:from>
    <xdr:to>
      <xdr:col>67</xdr:col>
      <xdr:colOff>101600</xdr:colOff>
      <xdr:row>95</xdr:row>
      <xdr:rowOff>46990</xdr:rowOff>
    </xdr:to>
    <xdr:sp macro="" textlink="">
      <xdr:nvSpPr>
        <xdr:cNvPr id="705" name="フローチャート: 判断 704"/>
        <xdr:cNvSpPr/>
      </xdr:nvSpPr>
      <xdr:spPr>
        <a:xfrm>
          <a:off x="12763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38100</xdr:rowOff>
    </xdr:from>
    <xdr:ext cx="525145" cy="259080"/>
    <xdr:sp macro="" textlink="">
      <xdr:nvSpPr>
        <xdr:cNvPr id="706" name="テキスト ボックス 705"/>
        <xdr:cNvSpPr txBox="1"/>
      </xdr:nvSpPr>
      <xdr:spPr>
        <a:xfrm>
          <a:off x="12546965" y="16325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80010</xdr:rowOff>
    </xdr:from>
    <xdr:to>
      <xdr:col>85</xdr:col>
      <xdr:colOff>177800</xdr:colOff>
      <xdr:row>95</xdr:row>
      <xdr:rowOff>10160</xdr:rowOff>
    </xdr:to>
    <xdr:sp macro="" textlink="">
      <xdr:nvSpPr>
        <xdr:cNvPr id="712" name="楕円 711"/>
        <xdr:cNvSpPr/>
      </xdr:nvSpPr>
      <xdr:spPr>
        <a:xfrm>
          <a:off x="162687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102870</xdr:rowOff>
    </xdr:from>
    <xdr:ext cx="534670" cy="259080"/>
    <xdr:sp macro="" textlink="">
      <xdr:nvSpPr>
        <xdr:cNvPr id="713" name="公債費該当値テキスト"/>
        <xdr:cNvSpPr txBox="1"/>
      </xdr:nvSpPr>
      <xdr:spPr>
        <a:xfrm>
          <a:off x="16370300"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84455</xdr:rowOff>
    </xdr:from>
    <xdr:to>
      <xdr:col>81</xdr:col>
      <xdr:colOff>101600</xdr:colOff>
      <xdr:row>95</xdr:row>
      <xdr:rowOff>14605</xdr:rowOff>
    </xdr:to>
    <xdr:sp macro="" textlink="">
      <xdr:nvSpPr>
        <xdr:cNvPr id="714" name="楕円 713"/>
        <xdr:cNvSpPr/>
      </xdr:nvSpPr>
      <xdr:spPr>
        <a:xfrm>
          <a:off x="15430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31115</xdr:rowOff>
    </xdr:from>
    <xdr:ext cx="525145" cy="249555"/>
    <xdr:sp macro="" textlink="">
      <xdr:nvSpPr>
        <xdr:cNvPr id="715" name="テキスト ボックス 714"/>
        <xdr:cNvSpPr txBox="1"/>
      </xdr:nvSpPr>
      <xdr:spPr>
        <a:xfrm>
          <a:off x="15213965" y="159759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123190</xdr:rowOff>
    </xdr:from>
    <xdr:to>
      <xdr:col>76</xdr:col>
      <xdr:colOff>165100</xdr:colOff>
      <xdr:row>95</xdr:row>
      <xdr:rowOff>53340</xdr:rowOff>
    </xdr:to>
    <xdr:sp macro="" textlink="">
      <xdr:nvSpPr>
        <xdr:cNvPr id="716" name="楕円 715"/>
        <xdr:cNvSpPr/>
      </xdr:nvSpPr>
      <xdr:spPr>
        <a:xfrm>
          <a:off x="14541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69850</xdr:rowOff>
    </xdr:from>
    <xdr:ext cx="525145" cy="259080"/>
    <xdr:sp macro="" textlink="">
      <xdr:nvSpPr>
        <xdr:cNvPr id="717" name="テキスト ボックス 716"/>
        <xdr:cNvSpPr txBox="1"/>
      </xdr:nvSpPr>
      <xdr:spPr>
        <a:xfrm>
          <a:off x="14324965" y="160147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142240</xdr:rowOff>
    </xdr:from>
    <xdr:to>
      <xdr:col>72</xdr:col>
      <xdr:colOff>38100</xdr:colOff>
      <xdr:row>95</xdr:row>
      <xdr:rowOff>72390</xdr:rowOff>
    </xdr:to>
    <xdr:sp macro="" textlink="">
      <xdr:nvSpPr>
        <xdr:cNvPr id="718" name="楕円 717"/>
        <xdr:cNvSpPr/>
      </xdr:nvSpPr>
      <xdr:spPr>
        <a:xfrm>
          <a:off x="13652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88900</xdr:rowOff>
    </xdr:from>
    <xdr:ext cx="525145" cy="249555"/>
    <xdr:sp macro="" textlink="">
      <xdr:nvSpPr>
        <xdr:cNvPr id="719" name="テキスト ボックス 718"/>
        <xdr:cNvSpPr txBox="1"/>
      </xdr:nvSpPr>
      <xdr:spPr>
        <a:xfrm>
          <a:off x="13435965" y="160337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86360</xdr:rowOff>
    </xdr:from>
    <xdr:to>
      <xdr:col>67</xdr:col>
      <xdr:colOff>101600</xdr:colOff>
      <xdr:row>95</xdr:row>
      <xdr:rowOff>16510</xdr:rowOff>
    </xdr:to>
    <xdr:sp macro="" textlink="">
      <xdr:nvSpPr>
        <xdr:cNvPr id="720" name="楕円 719"/>
        <xdr:cNvSpPr/>
      </xdr:nvSpPr>
      <xdr:spPr>
        <a:xfrm>
          <a:off x="12763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33020</xdr:rowOff>
    </xdr:from>
    <xdr:ext cx="525145" cy="259080"/>
    <xdr:sp macro="" textlink="">
      <xdr:nvSpPr>
        <xdr:cNvPr id="721" name="テキスト ボックス 720"/>
        <xdr:cNvSpPr txBox="1"/>
      </xdr:nvSpPr>
      <xdr:spPr>
        <a:xfrm>
          <a:off x="12546965" y="15977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0" name="テキスト ボックス 729"/>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9395" cy="249555"/>
    <xdr:sp macro="" textlink="">
      <xdr:nvSpPr>
        <xdr:cNvPr id="733" name="テキスト ボックス 732"/>
        <xdr:cNvSpPr txBox="1"/>
      </xdr:nvSpPr>
      <xdr:spPr>
        <a:xfrm>
          <a:off x="18039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35" name="テキスト ボックス 734"/>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57835" cy="249555"/>
    <xdr:sp macro="" textlink="">
      <xdr:nvSpPr>
        <xdr:cNvPr id="737" name="テキスト ボックス 736"/>
        <xdr:cNvSpPr txBox="1"/>
      </xdr:nvSpPr>
      <xdr:spPr>
        <a:xfrm>
          <a:off x="17820640" y="52552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39" name="テキスト ボックス 738"/>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104775</xdr:rowOff>
    </xdr:from>
    <xdr:to>
      <xdr:col>116</xdr:col>
      <xdr:colOff>62865</xdr:colOff>
      <xdr:row>38</xdr:row>
      <xdr:rowOff>25400</xdr:rowOff>
    </xdr:to>
    <xdr:cxnSp macro="">
      <xdr:nvCxnSpPr>
        <xdr:cNvPr id="741" name="直線コネクタ 740"/>
        <xdr:cNvCxnSpPr/>
      </xdr:nvCxnSpPr>
      <xdr:spPr>
        <a:xfrm flipV="1">
          <a:off x="22159595" y="5248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43180</xdr:rowOff>
    </xdr:from>
    <xdr:ext cx="249555" cy="249555"/>
    <xdr:sp macro="" textlink="">
      <xdr:nvSpPr>
        <xdr:cNvPr id="742" name="諸支出金最小値テキスト"/>
        <xdr:cNvSpPr txBox="1"/>
      </xdr:nvSpPr>
      <xdr:spPr>
        <a:xfrm>
          <a:off x="22212300" y="655828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52070</xdr:rowOff>
    </xdr:from>
    <xdr:ext cx="469900" cy="251460"/>
    <xdr:sp macro="" textlink="">
      <xdr:nvSpPr>
        <xdr:cNvPr id="744" name="諸支出金最大値テキスト"/>
        <xdr:cNvSpPr txBox="1"/>
      </xdr:nvSpPr>
      <xdr:spPr>
        <a:xfrm>
          <a:off x="22212300" y="5024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a:t>
          </a:r>
          <a:endParaRPr kumimoji="1" lang="ja-JP" altLang="en-US" sz="1000" b="1">
            <a:latin typeface="ＭＳ Ｐゴシック"/>
          </a:endParaRPr>
        </a:p>
      </xdr:txBody>
    </xdr:sp>
    <xdr:clientData/>
  </xdr:oneCellAnchor>
  <xdr:twoCellAnchor>
    <xdr:from>
      <xdr:col>115</xdr:col>
      <xdr:colOff>165100</xdr:colOff>
      <xdr:row>30</xdr:row>
      <xdr:rowOff>104775</xdr:rowOff>
    </xdr:from>
    <xdr:to>
      <xdr:col>116</xdr:col>
      <xdr:colOff>152400</xdr:colOff>
      <xdr:row>30</xdr:row>
      <xdr:rowOff>104775</xdr:rowOff>
    </xdr:to>
    <xdr:cxnSp macro="">
      <xdr:nvCxnSpPr>
        <xdr:cNvPr id="745" name="直線コネクタ 744"/>
        <xdr:cNvCxnSpPr/>
      </xdr:nvCxnSpPr>
      <xdr:spPr>
        <a:xfrm>
          <a:off x="22072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132080</xdr:rowOff>
    </xdr:from>
    <xdr:ext cx="313690" cy="251460"/>
    <xdr:sp macro="" textlink="">
      <xdr:nvSpPr>
        <xdr:cNvPr id="747" name="諸支出金平均値テキスト"/>
        <xdr:cNvSpPr txBox="1"/>
      </xdr:nvSpPr>
      <xdr:spPr>
        <a:xfrm>
          <a:off x="22212300" y="63042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748" name="フローチャート: 判断 747"/>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47625</xdr:rowOff>
    </xdr:from>
    <xdr:to>
      <xdr:col>112</xdr:col>
      <xdr:colOff>38100</xdr:colOff>
      <xdr:row>37</xdr:row>
      <xdr:rowOff>149225</xdr:rowOff>
    </xdr:to>
    <xdr:sp macro="" textlink="">
      <xdr:nvSpPr>
        <xdr:cNvPr id="750" name="フローチャート: 判断 749"/>
        <xdr:cNvSpPr/>
      </xdr:nvSpPr>
      <xdr:spPr>
        <a:xfrm>
          <a:off x="2127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166370</xdr:rowOff>
    </xdr:from>
    <xdr:ext cx="378460" cy="251460"/>
    <xdr:sp macro="" textlink="">
      <xdr:nvSpPr>
        <xdr:cNvPr id="751" name="テキスト ボックス 750"/>
        <xdr:cNvSpPr txBox="1"/>
      </xdr:nvSpPr>
      <xdr:spPr>
        <a:xfrm>
          <a:off x="21134070" y="61671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58420</xdr:rowOff>
    </xdr:from>
    <xdr:to>
      <xdr:col>107</xdr:col>
      <xdr:colOff>101600</xdr:colOff>
      <xdr:row>37</xdr:row>
      <xdr:rowOff>160020</xdr:rowOff>
    </xdr:to>
    <xdr:sp macro="" textlink="">
      <xdr:nvSpPr>
        <xdr:cNvPr id="753" name="フローチャート: 判断 752"/>
        <xdr:cNvSpPr/>
      </xdr:nvSpPr>
      <xdr:spPr>
        <a:xfrm>
          <a:off x="2038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5080</xdr:rowOff>
    </xdr:from>
    <xdr:ext cx="378460" cy="259080"/>
    <xdr:sp macro="" textlink="">
      <xdr:nvSpPr>
        <xdr:cNvPr id="754" name="テキスト ボックス 753"/>
        <xdr:cNvSpPr txBox="1"/>
      </xdr:nvSpPr>
      <xdr:spPr>
        <a:xfrm>
          <a:off x="20245070" y="6177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756" name="フローチャート: 判断 755"/>
        <xdr:cNvSpPr/>
      </xdr:nvSpPr>
      <xdr:spPr>
        <a:xfrm>
          <a:off x="19494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132080</xdr:rowOff>
    </xdr:from>
    <xdr:ext cx="378460" cy="251460"/>
    <xdr:sp macro="" textlink="">
      <xdr:nvSpPr>
        <xdr:cNvPr id="757" name="テキスト ボックス 756"/>
        <xdr:cNvSpPr txBox="1"/>
      </xdr:nvSpPr>
      <xdr:spPr>
        <a:xfrm>
          <a:off x="19356070" y="61328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29210</xdr:rowOff>
    </xdr:from>
    <xdr:to>
      <xdr:col>98</xdr:col>
      <xdr:colOff>38100</xdr:colOff>
      <xdr:row>37</xdr:row>
      <xdr:rowOff>130810</xdr:rowOff>
    </xdr:to>
    <xdr:sp macro="" textlink="">
      <xdr:nvSpPr>
        <xdr:cNvPr id="758" name="フローチャート: 判断 757"/>
        <xdr:cNvSpPr/>
      </xdr:nvSpPr>
      <xdr:spPr>
        <a:xfrm>
          <a:off x="1860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147320</xdr:rowOff>
    </xdr:from>
    <xdr:ext cx="378460" cy="259080"/>
    <xdr:sp macro="" textlink="">
      <xdr:nvSpPr>
        <xdr:cNvPr id="759" name="テキスト ボックス 758"/>
        <xdr:cNvSpPr txBox="1"/>
      </xdr:nvSpPr>
      <xdr:spPr>
        <a:xfrm>
          <a:off x="18467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87630</xdr:rowOff>
    </xdr:from>
    <xdr:ext cx="249555" cy="250190"/>
    <xdr:sp macro="" textlink="">
      <xdr:nvSpPr>
        <xdr:cNvPr id="766" name="諸支出金該当値テキスト"/>
        <xdr:cNvSpPr txBox="1"/>
      </xdr:nvSpPr>
      <xdr:spPr>
        <a:xfrm>
          <a:off x="22212300" y="64312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0030" cy="259080"/>
    <xdr:sp macro="" textlink="">
      <xdr:nvSpPr>
        <xdr:cNvPr id="768" name="テキスト ボックス 767"/>
        <xdr:cNvSpPr txBox="1"/>
      </xdr:nvSpPr>
      <xdr:spPr>
        <a:xfrm>
          <a:off x="21198840" y="658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0030" cy="259080"/>
    <xdr:sp macro="" textlink="">
      <xdr:nvSpPr>
        <xdr:cNvPr id="770" name="テキスト ボックス 769"/>
        <xdr:cNvSpPr txBox="1"/>
      </xdr:nvSpPr>
      <xdr:spPr>
        <a:xfrm>
          <a:off x="20309840" y="658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0030" cy="259080"/>
    <xdr:sp macro="" textlink="">
      <xdr:nvSpPr>
        <xdr:cNvPr id="772" name="テキスト ボックス 771"/>
        <xdr:cNvSpPr txBox="1"/>
      </xdr:nvSpPr>
      <xdr:spPr>
        <a:xfrm>
          <a:off x="19420840" y="658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0030" cy="259080"/>
    <xdr:sp macro="" textlink="">
      <xdr:nvSpPr>
        <xdr:cNvPr id="774" name="テキスト ボックス 773"/>
        <xdr:cNvSpPr txBox="1"/>
      </xdr:nvSpPr>
      <xdr:spPr>
        <a:xfrm>
          <a:off x="18531840" y="658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3" name="テキスト ボックス 782"/>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86" name="テキスト ボックス 785"/>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788" name="テキスト ボックス 787"/>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800" name="テキスト ボックス 799"/>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3" name="テキスト ボックス 802"/>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06" name="テキスト ボックス 805"/>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08" name="テキスト ボックス 807"/>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17" name="テキスト ボックス 816"/>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19" name="テキスト ボックス 818"/>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21" name="テキスト ボックス 820"/>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3" name="テキスト ボックス 822"/>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歳出決算総額は、住民一人当たり358,306円となっている。H31.1.1現在の人口が107,489人となっており、前年度のH30.1.1現在108,049人と比較して560人減少しているが、歳出総額が昨年度より919百万円増の38,514百万円となったことにより多くの費目について住民一人当たりの決算額が前年度より上がった。</a:t>
          </a:r>
        </a:p>
        <a:p>
          <a:r>
            <a:rPr kumimoji="1" lang="ja-JP" altLang="en-US" sz="1100">
              <a:solidFill>
                <a:sysClr val="windowText" lastClr="000000"/>
              </a:solidFill>
              <a:latin typeface="ＭＳ Ｐゴシック"/>
              <a:ea typeface="ＭＳ Ｐゴシック"/>
            </a:rPr>
            <a:t>　総務費は住民一人当たり51,024円となり、前年度比23.8%増となっている。これは</a:t>
          </a:r>
          <a:r>
            <a:rPr lang="ja-JP" altLang="en-US" sz="1100">
              <a:latin typeface="ＭＳ Ｐゴシック"/>
              <a:ea typeface="ＭＳ Ｐゴシック"/>
            </a:rPr>
            <a:t>市民会館耐震補強･大規模改造事業などを実施したことが要因である。</a:t>
          </a:r>
        </a:p>
        <a:p>
          <a:r>
            <a:rPr kumimoji="1" lang="ja-JP" altLang="en-US" sz="1100">
              <a:solidFill>
                <a:sysClr val="windowText" lastClr="000000"/>
              </a:solidFill>
              <a:latin typeface="ＭＳ Ｐゴシック"/>
              <a:ea typeface="ＭＳ Ｐゴシック"/>
            </a:rPr>
            <a:t>　民生費は住民一人当たり135,066円となり、前年度比3.0%増となっている。これは民間保育園・認定こども園運営費や生活保護費、障害者自立支援給付費などが増となったことが要因である。</a:t>
          </a:r>
        </a:p>
        <a:p>
          <a:r>
            <a:rPr kumimoji="1" lang="ja-JP" altLang="en-US" sz="1100">
              <a:solidFill>
                <a:sysClr val="windowText" lastClr="000000"/>
              </a:solidFill>
              <a:latin typeface="ＭＳ Ｐゴシック"/>
              <a:ea typeface="ＭＳ Ｐゴシック"/>
            </a:rPr>
            <a:t>　教育費は住民一人当たり42,377円となり、前年度比7.1%減となっている。これは小学校大規模改造事業（山王小･六郷小・久賀小）などの完了によるものである。</a:t>
          </a:r>
        </a:p>
        <a:p>
          <a:r>
            <a:rPr kumimoji="1" lang="ja-JP" altLang="en-US" sz="1100">
              <a:solidFill>
                <a:sysClr val="windowText" lastClr="000000"/>
              </a:solidFill>
              <a:latin typeface="ＭＳ Ｐゴシック"/>
              <a:ea typeface="ＭＳ Ｐゴシック"/>
            </a:rPr>
            <a:t>　今後も事業の緊急性や優先順位を十分検討し、事業費の削減や、市債の新規発行の抑制を図るとともに、借換えや耐用年数等を勘案した償還期間の設定を行い、公債費についても縮減や平準化を図っていく。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900">
              <a:latin typeface="ＭＳ Ｐゴシック"/>
              <a:ea typeface="ＭＳ Ｐゴシック"/>
            </a:rPr>
            <a:t>　実質収支比率は、平成25年度以降3～4％台で推移してきたが、平成29年度に5％台となった。平成30年度においては、分子となる実質収支が385百万円の減（形式収支432百万円減、翌年度に繰り越す財源47百万円減）、分母となる標準財政規模が420百万円の増（標準税収入額825百万円増、普通交付税200百万円減、臨時財政対策債204百万円減）となり、前年度と比較して1.78ポイント低下の3.63％となった。</a:t>
          </a:r>
        </a:p>
        <a:p>
          <a:r>
            <a:rPr lang="ja-JP" altLang="en-US" sz="900">
              <a:latin typeface="ＭＳ Ｐゴシック"/>
              <a:ea typeface="ＭＳ Ｐゴシック"/>
            </a:rPr>
            <a:t>　財政調整基金残高は、平成25年度以降12～13％台で推移してきた。平成28年度に10％を切ったが、平成29年度には10％台に持ち直した。平成30年度は前年度と比較して0.40ポイント低下の9.89％となり、平成28年度と同様10％を切った。また実質単年度収支については、平成30年度には前年度と比較して3.70ポイント低下の▲1.90％となり、平成28年度と同様マイナスとなった。主な要因は、市内大手企業の業績の下落による、法人市民税の大幅な減収に伴い、財源手当てとして財政調整基金を取り崩したためである。</a:t>
          </a:r>
        </a:p>
        <a:p>
          <a:r>
            <a:rPr lang="ja-JP" altLang="en-US" sz="900">
              <a:latin typeface="ＭＳ Ｐゴシック"/>
              <a:ea typeface="ＭＳ Ｐゴシック"/>
            </a:rPr>
            <a:t>　今後も、収納率の向上、市有財産の処分等により歳入額を確保するとともに、さらなる歳出額の抑制に努め、将来を見据えた財政運営に努める。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一般会計及び特別会計を含めた連結赤字比率の合計については黒字であり、平成30年度の比率は黒字8.63%で、前年度の黒字11.50%と比較すると、2.87ポイントの低下となった。</a:t>
          </a:r>
        </a:p>
        <a:p>
          <a:r>
            <a:rPr kumimoji="1" lang="ja-JP" altLang="en-US" sz="1400">
              <a:solidFill>
                <a:sysClr val="windowText" lastClr="000000"/>
              </a:solidFill>
              <a:latin typeface="ＭＳ ゴシック"/>
              <a:ea typeface="ＭＳ ゴシック"/>
            </a:rPr>
            <a:t>　国民健康保険事業特別会計については、平成21年度までは赤字であったが、平成22年度より黒字に転じている。平成22年度以降、すべての会計が黒字になっており、財政の健全化が保持されている。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tx1"/>
              </a:solidFill>
              <a:effectLst/>
              <a:latin typeface="ＭＳ Ｐゴシック"/>
              <a:ea typeface="ＭＳ Ｐゴシック"/>
              <a:cs typeface="+mn-cs"/>
            </a:rPr>
            <a:t>　元利償還金等（Ａ）について、平成29年度と比較すると2百万円の減になっている。これは、組合等が起こした地方債の元利償還金に対する負担金等が20百万円の減となったものの、元利償還金が、平成26年度及び平成28年度に借入れた合併特例債の元金償還が開始となったことなどにより19百万円増となったことが主な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一方、算入公債費等（Ｂ）については、平成</a:t>
          </a:r>
          <a:r>
            <a:rPr lang="en-US" altLang="ja-JP" sz="1000">
              <a:solidFill>
                <a:schemeClr val="tx1"/>
              </a:solidFill>
              <a:effectLst/>
              <a:latin typeface="ＭＳ Ｐゴシック"/>
              <a:ea typeface="ＭＳ Ｐゴシック"/>
              <a:cs typeface="+mn-cs"/>
            </a:rPr>
            <a:t>29</a:t>
          </a:r>
          <a:r>
            <a:rPr lang="ja-JP" altLang="ja-JP" sz="1000">
              <a:solidFill>
                <a:schemeClr val="tx1"/>
              </a:solidFill>
              <a:effectLst/>
              <a:latin typeface="ＭＳ Ｐゴシック"/>
              <a:ea typeface="ＭＳ Ｐゴシック"/>
              <a:cs typeface="+mn-cs"/>
            </a:rPr>
            <a:t>年度と比較すると89百万円の増になっている。これは、</a:t>
          </a:r>
          <a:r>
            <a:rPr lang="ja-JP" altLang="ja-JP" sz="1000">
              <a:solidFill>
                <a:sysClr val="windowText" lastClr="000000"/>
              </a:solidFill>
              <a:effectLst/>
              <a:latin typeface="ＭＳ Ｐゴシック"/>
              <a:ea typeface="ＭＳ Ｐゴシック"/>
              <a:cs typeface="+mn-cs"/>
            </a:rPr>
            <a:t>道路橋りょう費及び地域振興費の減に伴い、事業費補正により基準財政需要額に算入された公債費が</a:t>
          </a:r>
          <a:r>
            <a:rPr lang="ja-JP" altLang="ja-JP" sz="1000">
              <a:solidFill>
                <a:schemeClr val="tx1"/>
              </a:solidFill>
              <a:effectLst/>
              <a:latin typeface="ＭＳ Ｐゴシック"/>
              <a:ea typeface="ＭＳ Ｐゴシック"/>
              <a:cs typeface="+mn-cs"/>
            </a:rPr>
            <a:t>63百万円の減となったものの、</a:t>
          </a:r>
          <a:r>
            <a:rPr lang="ja-JP" altLang="ja-JP" sz="1000">
              <a:solidFill>
                <a:sysClr val="windowText" lastClr="000000"/>
              </a:solidFill>
              <a:effectLst/>
              <a:latin typeface="ＭＳ Ｐゴシック"/>
              <a:ea typeface="ＭＳ Ｐゴシック"/>
              <a:cs typeface="+mn-cs"/>
            </a:rPr>
            <a:t>臨時財政対策債及び合併特例債の償還額の増に伴い災害復旧等に係る基準財政需要額が</a:t>
          </a:r>
          <a:r>
            <a:rPr lang="ja-JP" altLang="ja-JP" sz="1000">
              <a:solidFill>
                <a:schemeClr val="tx1"/>
              </a:solidFill>
              <a:effectLst/>
              <a:latin typeface="ＭＳ Ｐゴシック"/>
              <a:ea typeface="ＭＳ Ｐゴシック"/>
              <a:cs typeface="+mn-cs"/>
            </a:rPr>
            <a:t>183百万円増になったことなどが要因である。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元利償還金等（Ａ）の合計が2百万円減少している上、元利償還金等から差し引くことのできる歳入公債費等（B）が89百万円増加しているため、実質公債費比率の分子としては91百万円の減となった。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900">
              <a:latin typeface="ＭＳ Ｐゴシック"/>
              <a:ea typeface="ＭＳ Ｐゴシック"/>
            </a:rPr>
            <a:t>　平成25年度以降、満期一括償還の県債は発行していない。今後も将来の償還財源の計画的な確保を図っていく。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将来負担額（A）について、平成29年度と比較すると783百万円の減になっている。これは、一般会計等に係る地方債の現在高が臨時財政対策債や合併特例債などの発行により増加した（対前年度比134百万円増）ものの、組合等負担等見込額の減少（対前年度比1,763百万円減）や、退職手当負担見込額の減少（対前年度比344百万円減）したことが主な要因である。</a:t>
          </a:r>
        </a:p>
        <a:p>
          <a:r>
            <a:rPr kumimoji="1" lang="ja-JP" altLang="en-US" sz="1300">
              <a:solidFill>
                <a:sysClr val="windowText" lastClr="000000"/>
              </a:solidFill>
              <a:latin typeface="ＭＳ ゴシック"/>
              <a:ea typeface="ＭＳ ゴシック"/>
            </a:rPr>
            <a:t>　一方、充当可能財源等（B）については、平成29年度と比較すると1,354百万円の増になっている。これは、充当可能基金現在高（対前年度比較で335百万円増）や、基準財政需要額算入見込額（対前年度比較で1,236百万円増）が増加したことが主な要因である。</a:t>
          </a:r>
        </a:p>
        <a:p>
          <a:r>
            <a:rPr kumimoji="1" lang="ja-JP" altLang="en-US" sz="1300">
              <a:solidFill>
                <a:sysClr val="windowText" lastClr="000000"/>
              </a:solidFill>
              <a:latin typeface="ＭＳ ゴシック"/>
              <a:ea typeface="ＭＳ ゴシック"/>
            </a:rPr>
            <a:t>　将来負担額（A）の合計が783百万円減少し、そこから差し引くことのできる充当可能財源（B）の合計が1,354百万円増加したため、将来負担比率の分子としては、対前年度比で2,137百万円の減少となった。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平成30年度は公共施設の老朽化対策に活用するための積み立てにより「公共施設整備基金」が70百万円増となったが、一方で法人市民税の大幅な減収に対応するための取崩し等により財政調整基金が50百万円の減、公債費の償還に対応するため減債基金の取崩しにより79百万円の減、学校施設（小学校、中学校）の老朽化対策等への充当により「学校施設整備基金」が32百万円の減となったため、積立金現在高全体で82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法人市民税の先行きの不透明さや、公債費の増加傾向、老朽化の進む施設の改修等への充当の増加を考慮すると、基金残高の急激な増加は見込めないが、少しずつでも積み増しができるよう努めていく。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公共施設整備基金：文化施設、社会福祉施設、その他の公共施設を円滑かつ効率的に整備することにより、市民の生活環境の向上を図り、健康で文化的なまちづくりを促進。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みどりの基金：広く市民その他の積極的な参加と協力により、緑の保全と緑化の推進及び啓発を図り、健康で快適な生活環境づくりに寄与することを目的とする。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公共施設整備基金：公共施設の老朽化対策に活用するための積み立てによる増。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学校施設整備基金：小中学校備品9百万円、六郷小学校旧校舎解体工事8百万円、取手小エレベーター改修工事7百万円、小中学校施設修繕5百万円を充当したことによる減。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の所有施設は昭和40年代から50年代に整備されたものが多いことから、近年、公共施設整備基金、学校施設整備基金については、老朽化の進む施設の改修等への充当の増加に伴い、基金残高は減少傾向にある。そのため、平成30年度は公共施設整備基金への積み増しを行った。当面はこうした状況が続くことが見込まれるため、学校施設整備基金についても積み増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latin typeface="ＭＳ ゴシック"/>
              <a:ea typeface="ＭＳ ゴシック"/>
            </a:rPr>
            <a:t>　主な要因として</a:t>
          </a:r>
          <a:r>
            <a:rPr kumimoji="1" lang="ja-JP" altLang="en-US" sz="1300">
              <a:solidFill>
                <a:sysClr val="windowText" lastClr="000000"/>
              </a:solidFill>
              <a:effectLst/>
              <a:latin typeface="ＭＳ ゴシック"/>
              <a:ea typeface="ＭＳ ゴシック"/>
              <a:cs typeface="+mn-cs"/>
            </a:rPr>
            <a:t>法人市民税の大幅な減収に対応するための取崩し等により50百万円の減。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生産年齢人口の減少により個人市民税が伸び悩んでいること、法人市民税の先行きを見通すことが難しいことから、急激な基金残高の増加は見込めない状況にあるが、標準財政規模の10％を確保するよう努め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公債費の償還に対応するための取崩しにより79百万円の減。</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満期一括償還が平成29年度で終了したことにより大きな取り崩しは見込まれないが、合併特例債及び臨時財政対策債により公債費は増加しているため、今後は基金残高が緩やかに減少することが見込まれる。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27年度59.0％、28年度60.4％、29年度61.4％、30年度は62.0％となり、公共施設への新規投資より資産の減価償却率が上回った結果、前年度に比べ増加した。平成30年度の内訳として、事業用資産64.7％、インフラ資産60.1％と事業用資産においてより老朽化の程度が進んでいる。</a:t>
          </a:r>
        </a:p>
        <a:p>
          <a:r>
            <a:rPr kumimoji="1" lang="ja-JP" altLang="en-US" sz="1000">
              <a:latin typeface="ＭＳ Ｐゴシック"/>
              <a:ea typeface="ＭＳ Ｐゴシック"/>
            </a:rPr>
            <a:t>　今後、人口構造の変化により公共施設等の利用需要が変化していくことが予想される中で、中長期的な視点のもとに、公共施設等の最適な配置（選択と集中）を進めていく必要がある。同時に、新規投資と更新投資のバランスを重視しつつ、資金の確保と更新時期を把握することで計画的に財政負担を軽減・平準化することが、安定的な行政経営に不可欠とな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0" name="テキスト ボックス 49"/>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235" cy="222250"/>
    <xdr:sp macro="" textlink="">
      <xdr:nvSpPr>
        <xdr:cNvPr id="52" name="テキスト ボックス 51"/>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235" cy="224155"/>
    <xdr:sp macro="" textlink="">
      <xdr:nvSpPr>
        <xdr:cNvPr id="54" name="テキスト ボックス 53"/>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235" cy="225425"/>
    <xdr:sp macro="" textlink="">
      <xdr:nvSpPr>
        <xdr:cNvPr id="56" name="テキスト ボックス 55"/>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235" cy="225425"/>
    <xdr:sp macro="" textlink="">
      <xdr:nvSpPr>
        <xdr:cNvPr id="58" name="テキスト ボックス 57"/>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0" name="テキスト ボックス 59"/>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34</xdr:row>
      <xdr:rowOff>19050</xdr:rowOff>
    </xdr:to>
    <xdr:cxnSp macro="">
      <xdr:nvCxnSpPr>
        <xdr:cNvPr id="62" name="直線コネクタ 61"/>
        <xdr:cNvCxnSpPr/>
      </xdr:nvCxnSpPr>
      <xdr:spPr>
        <a:xfrm flipV="1">
          <a:off x="4760595" y="53505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22860</xdr:rowOff>
    </xdr:from>
    <xdr:ext cx="401955" cy="259080"/>
    <xdr:sp macro="" textlink="">
      <xdr:nvSpPr>
        <xdr:cNvPr id="63" name="有形固定資産減価償却率最小値テキスト"/>
        <xdr:cNvSpPr txBox="1"/>
      </xdr:nvSpPr>
      <xdr:spPr>
        <a:xfrm>
          <a:off x="4813300" y="6623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19050</xdr:rowOff>
    </xdr:from>
    <xdr:to>
      <xdr:col>23</xdr:col>
      <xdr:colOff>174625</xdr:colOff>
      <xdr:row>34</xdr:row>
      <xdr:rowOff>19050</xdr:rowOff>
    </xdr:to>
    <xdr:cxnSp macro="">
      <xdr:nvCxnSpPr>
        <xdr:cNvPr id="64" name="直線コネクタ 63"/>
        <xdr:cNvCxnSpPr/>
      </xdr:nvCxnSpPr>
      <xdr:spPr>
        <a:xfrm>
          <a:off x="4673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1955" cy="258445"/>
    <xdr:sp macro="" textlink="">
      <xdr:nvSpPr>
        <xdr:cNvPr id="65" name="有形固定資産減価償却率最大値テキスト"/>
        <xdr:cNvSpPr txBox="1"/>
      </xdr:nvSpPr>
      <xdr:spPr>
        <a:xfrm>
          <a:off x="4813300" y="51257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6" name="直線コネクタ 65"/>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15875</xdr:rowOff>
    </xdr:from>
    <xdr:ext cx="401955" cy="259080"/>
    <xdr:sp macro="" textlink="">
      <xdr:nvSpPr>
        <xdr:cNvPr id="67" name="有形固定資産減価償却率平均値テキスト"/>
        <xdr:cNvSpPr txBox="1"/>
      </xdr:nvSpPr>
      <xdr:spPr>
        <a:xfrm>
          <a:off x="4813300" y="610235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37465</xdr:rowOff>
    </xdr:from>
    <xdr:to>
      <xdr:col>23</xdr:col>
      <xdr:colOff>136525</xdr:colOff>
      <xdr:row>31</xdr:row>
      <xdr:rowOff>139065</xdr:rowOff>
    </xdr:to>
    <xdr:sp macro="" textlink="">
      <xdr:nvSpPr>
        <xdr:cNvPr id="68" name="フローチャート: 判断 67"/>
        <xdr:cNvSpPr/>
      </xdr:nvSpPr>
      <xdr:spPr>
        <a:xfrm>
          <a:off x="4711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59055</xdr:rowOff>
    </xdr:from>
    <xdr:to>
      <xdr:col>19</xdr:col>
      <xdr:colOff>187325</xdr:colOff>
      <xdr:row>31</xdr:row>
      <xdr:rowOff>160655</xdr:rowOff>
    </xdr:to>
    <xdr:sp macro="" textlink="">
      <xdr:nvSpPr>
        <xdr:cNvPr id="69" name="フローチャート: 判断 68"/>
        <xdr:cNvSpPr/>
      </xdr:nvSpPr>
      <xdr:spPr>
        <a:xfrm>
          <a:off x="4000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106680</xdr:rowOff>
    </xdr:from>
    <xdr:to>
      <xdr:col>15</xdr:col>
      <xdr:colOff>187325</xdr:colOff>
      <xdr:row>32</xdr:row>
      <xdr:rowOff>36830</xdr:rowOff>
    </xdr:to>
    <xdr:sp macro="" textlink="">
      <xdr:nvSpPr>
        <xdr:cNvPr id="70" name="フローチャート: 判断 69"/>
        <xdr:cNvSpPr/>
      </xdr:nvSpPr>
      <xdr:spPr>
        <a:xfrm>
          <a:off x="3238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103505</xdr:rowOff>
    </xdr:from>
    <xdr:to>
      <xdr:col>11</xdr:col>
      <xdr:colOff>187325</xdr:colOff>
      <xdr:row>33</xdr:row>
      <xdr:rowOff>33655</xdr:rowOff>
    </xdr:to>
    <xdr:sp macro="" textlink="">
      <xdr:nvSpPr>
        <xdr:cNvPr id="71" name="フローチャート: 判断 70"/>
        <xdr:cNvSpPr/>
      </xdr:nvSpPr>
      <xdr:spPr>
        <a:xfrm>
          <a:off x="2476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2" name="テキスト ボックス 71"/>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3" name="テキスト ボックス 72"/>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4" name="テキスト ボックス 73"/>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5" name="テキスト ボックス 74"/>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76" name="テキスト ボックス 75"/>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7" name="楕円 76"/>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47625</xdr:rowOff>
    </xdr:from>
    <xdr:ext cx="401955" cy="259080"/>
    <xdr:sp macro="" textlink="">
      <xdr:nvSpPr>
        <xdr:cNvPr id="78" name="有形固定資産減価償却率該当値テキスト"/>
        <xdr:cNvSpPr txBox="1"/>
      </xdr:nvSpPr>
      <xdr:spPr>
        <a:xfrm>
          <a:off x="4813300" y="5962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50800</xdr:rowOff>
    </xdr:from>
    <xdr:to>
      <xdr:col>19</xdr:col>
      <xdr:colOff>187325</xdr:colOff>
      <xdr:row>31</xdr:row>
      <xdr:rowOff>152400</xdr:rowOff>
    </xdr:to>
    <xdr:sp macro="" textlink="">
      <xdr:nvSpPr>
        <xdr:cNvPr id="79" name="楕円 78"/>
        <xdr:cNvSpPr/>
      </xdr:nvSpPr>
      <xdr:spPr>
        <a:xfrm>
          <a:off x="4000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101600</xdr:rowOff>
    </xdr:to>
    <xdr:cxnSp macro="">
      <xdr:nvCxnSpPr>
        <xdr:cNvPr id="80" name="直線コネクタ 79"/>
        <xdr:cNvCxnSpPr/>
      </xdr:nvCxnSpPr>
      <xdr:spPr>
        <a:xfrm flipV="1">
          <a:off x="4051300" y="6162040"/>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93980</xdr:rowOff>
    </xdr:from>
    <xdr:to>
      <xdr:col>15</xdr:col>
      <xdr:colOff>187325</xdr:colOff>
      <xdr:row>32</xdr:row>
      <xdr:rowOff>24130</xdr:rowOff>
    </xdr:to>
    <xdr:sp macro="" textlink="">
      <xdr:nvSpPr>
        <xdr:cNvPr id="81" name="楕円 80"/>
        <xdr:cNvSpPr/>
      </xdr:nvSpPr>
      <xdr:spPr>
        <a:xfrm>
          <a:off x="323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101600</xdr:rowOff>
    </xdr:from>
    <xdr:to>
      <xdr:col>19</xdr:col>
      <xdr:colOff>136525</xdr:colOff>
      <xdr:row>31</xdr:row>
      <xdr:rowOff>144780</xdr:rowOff>
    </xdr:to>
    <xdr:cxnSp macro="">
      <xdr:nvCxnSpPr>
        <xdr:cNvPr id="82" name="直線コネクタ 81"/>
        <xdr:cNvCxnSpPr/>
      </xdr:nvCxnSpPr>
      <xdr:spPr>
        <a:xfrm flipV="1">
          <a:off x="3289300" y="61880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154940</xdr:rowOff>
    </xdr:from>
    <xdr:to>
      <xdr:col>11</xdr:col>
      <xdr:colOff>187325</xdr:colOff>
      <xdr:row>32</xdr:row>
      <xdr:rowOff>84455</xdr:rowOff>
    </xdr:to>
    <xdr:sp macro="" textlink="">
      <xdr:nvSpPr>
        <xdr:cNvPr id="83" name="楕円 82"/>
        <xdr:cNvSpPr/>
      </xdr:nvSpPr>
      <xdr:spPr>
        <a:xfrm>
          <a:off x="2476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144780</xdr:rowOff>
    </xdr:from>
    <xdr:to>
      <xdr:col>15</xdr:col>
      <xdr:colOff>136525</xdr:colOff>
      <xdr:row>32</xdr:row>
      <xdr:rowOff>33655</xdr:rowOff>
    </xdr:to>
    <xdr:cxnSp macro="">
      <xdr:nvCxnSpPr>
        <xdr:cNvPr id="84" name="直線コネクタ 83"/>
        <xdr:cNvCxnSpPr/>
      </xdr:nvCxnSpPr>
      <xdr:spPr>
        <a:xfrm flipV="1">
          <a:off x="2527300" y="623125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151765</xdr:rowOff>
    </xdr:from>
    <xdr:ext cx="401955" cy="259080"/>
    <xdr:sp macro="" textlink="">
      <xdr:nvSpPr>
        <xdr:cNvPr id="85" name="n_1aveValue有形固定資産減価償却率"/>
        <xdr:cNvSpPr txBox="1"/>
      </xdr:nvSpPr>
      <xdr:spPr>
        <a:xfrm>
          <a:off x="3836035" y="62382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27940</xdr:rowOff>
    </xdr:from>
    <xdr:ext cx="401955" cy="259080"/>
    <xdr:sp macro="" textlink="">
      <xdr:nvSpPr>
        <xdr:cNvPr id="86" name="n_2aveValue有形固定資産減価償却率"/>
        <xdr:cNvSpPr txBox="1"/>
      </xdr:nvSpPr>
      <xdr:spPr>
        <a:xfrm>
          <a:off x="3086735" y="6285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33</xdr:row>
      <xdr:rowOff>24765</xdr:rowOff>
    </xdr:from>
    <xdr:ext cx="401955" cy="259080"/>
    <xdr:sp macro="" textlink="">
      <xdr:nvSpPr>
        <xdr:cNvPr id="87" name="n_3aveValue有形固定資産減価償却率"/>
        <xdr:cNvSpPr txBox="1"/>
      </xdr:nvSpPr>
      <xdr:spPr>
        <a:xfrm>
          <a:off x="2324735" y="6454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168910</xdr:rowOff>
    </xdr:from>
    <xdr:ext cx="401955" cy="255905"/>
    <xdr:sp macro="" textlink="">
      <xdr:nvSpPr>
        <xdr:cNvPr id="88" name="n_1mainValue有形固定資産減価償却率"/>
        <xdr:cNvSpPr txBox="1"/>
      </xdr:nvSpPr>
      <xdr:spPr>
        <a:xfrm>
          <a:off x="3836035" y="59124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40640</xdr:rowOff>
    </xdr:from>
    <xdr:ext cx="401955" cy="255905"/>
    <xdr:sp macro="" textlink="">
      <xdr:nvSpPr>
        <xdr:cNvPr id="89" name="n_2mainValue有形固定資産減価償却率"/>
        <xdr:cNvSpPr txBox="1"/>
      </xdr:nvSpPr>
      <xdr:spPr>
        <a:xfrm>
          <a:off x="3086735" y="5955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100965</xdr:rowOff>
    </xdr:from>
    <xdr:ext cx="401955" cy="255905"/>
    <xdr:sp macro="" textlink="">
      <xdr:nvSpPr>
        <xdr:cNvPr id="90" name="n_3mainValue有形固定資産減価償却率"/>
        <xdr:cNvSpPr txBox="1"/>
      </xdr:nvSpPr>
      <xdr:spPr>
        <a:xfrm>
          <a:off x="2324735" y="60159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1" name="正方形/長方形 9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2" name="正方形/長方形 9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3" name="正方形/長方形 9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4" name="正方形/長方形 9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5" name="正方形/長方形 9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6" name="正方形/長方形 9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7" name="正方形/長方形 9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8" name="正方形/長方形 9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9" name="正方形/長方形 9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29年度774.5％、30年度は849.3％であり、類似団体平均と比較すると高くなっており、経常的に確保できる資金に対して地方債等の債務負担が重い状況にあるといえる。30年度においては、地方税や地方交付税が減少したことにより経常一般財源等が大きく減少したため、数値悪化となった。</a:t>
          </a:r>
        </a:p>
        <a:p>
          <a:r>
            <a:rPr kumimoji="1" lang="ja-JP" altLang="en-US" sz="1000">
              <a:latin typeface="ＭＳ Ｐゴシック"/>
              <a:ea typeface="ＭＳ Ｐゴシック"/>
            </a:rPr>
            <a:t>　今後、公共資産投資と地方債残高のバランスを考慮しながら、将来世代への負担の先送りが顕著とならないよう、安定的な財政運営を検討していく。</a:t>
          </a:r>
        </a:p>
      </xdr:txBody>
    </xdr:sp>
    <xdr:clientData/>
  </xdr:twoCellAnchor>
  <xdr:oneCellAnchor>
    <xdr:from>
      <xdr:col>57</xdr:col>
      <xdr:colOff>111125</xdr:colOff>
      <xdr:row>23</xdr:row>
      <xdr:rowOff>47625</xdr:rowOff>
    </xdr:from>
    <xdr:ext cx="349885" cy="225425"/>
    <xdr:sp macro="" textlink="">
      <xdr:nvSpPr>
        <xdr:cNvPr id="104" name="テキスト ボックス 10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6" name="直線コネクタ 105"/>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7" name="テキスト ボックス 106"/>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8" name="直線コネクタ 107"/>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09" name="テキスト ボックス 108"/>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11" name="テキスト ボックス 110"/>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2" name="直線コネクタ 111"/>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13" name="テキスト ボックス 112"/>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4" name="直線コネクタ 113"/>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5" name="テキスト ボックス 114"/>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250"/>
    <xdr:sp macro="" textlink="">
      <xdr:nvSpPr>
        <xdr:cNvPr id="117" name="テキスト ボックス 116"/>
        <xdr:cNvSpPr txBox="1"/>
      </xdr:nvSpPr>
      <xdr:spPr>
        <a:xfrm>
          <a:off x="10756900" y="485902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12065</xdr:rowOff>
    </xdr:from>
    <xdr:to>
      <xdr:col>76</xdr:col>
      <xdr:colOff>21590</xdr:colOff>
      <xdr:row>34</xdr:row>
      <xdr:rowOff>151130</xdr:rowOff>
    </xdr:to>
    <xdr:cxnSp macro="">
      <xdr:nvCxnSpPr>
        <xdr:cNvPr id="119" name="直線コネクタ 118"/>
        <xdr:cNvCxnSpPr/>
      </xdr:nvCxnSpPr>
      <xdr:spPr>
        <a:xfrm flipV="1">
          <a:off x="14793595" y="541274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7185" cy="255905"/>
    <xdr:sp macro="" textlink="">
      <xdr:nvSpPr>
        <xdr:cNvPr id="120" name="債務償還比率最小値テキスト"/>
        <xdr:cNvSpPr txBox="1"/>
      </xdr:nvSpPr>
      <xdr:spPr>
        <a:xfrm>
          <a:off x="14846300" y="675576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1" name="直線コネクタ 120"/>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130175</xdr:rowOff>
    </xdr:from>
    <xdr:ext cx="557530" cy="259080"/>
    <xdr:sp macro="" textlink="">
      <xdr:nvSpPr>
        <xdr:cNvPr id="122" name="債務償還比率最大値テキスト"/>
        <xdr:cNvSpPr txBox="1"/>
      </xdr:nvSpPr>
      <xdr:spPr>
        <a:xfrm>
          <a:off x="14846300" y="518795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1,116.9</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12065</xdr:rowOff>
    </xdr:from>
    <xdr:to>
      <xdr:col>76</xdr:col>
      <xdr:colOff>111125</xdr:colOff>
      <xdr:row>27</xdr:row>
      <xdr:rowOff>12065</xdr:rowOff>
    </xdr:to>
    <xdr:cxnSp macro="">
      <xdr:nvCxnSpPr>
        <xdr:cNvPr id="123" name="直線コネクタ 122"/>
        <xdr:cNvCxnSpPr/>
      </xdr:nvCxnSpPr>
      <xdr:spPr>
        <a:xfrm>
          <a:off x="14706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53340</xdr:rowOff>
    </xdr:from>
    <xdr:ext cx="466725" cy="255905"/>
    <xdr:sp macro="" textlink="">
      <xdr:nvSpPr>
        <xdr:cNvPr id="124" name="債務償還比率平均値テキスト"/>
        <xdr:cNvSpPr txBox="1"/>
      </xdr:nvSpPr>
      <xdr:spPr>
        <a:xfrm>
          <a:off x="14846300" y="596836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74930</xdr:rowOff>
    </xdr:from>
    <xdr:to>
      <xdr:col>76</xdr:col>
      <xdr:colOff>73025</xdr:colOff>
      <xdr:row>31</xdr:row>
      <xdr:rowOff>5080</xdr:rowOff>
    </xdr:to>
    <xdr:sp macro="" textlink="">
      <xdr:nvSpPr>
        <xdr:cNvPr id="125" name="フローチャート: 判断 124"/>
        <xdr:cNvSpPr/>
      </xdr:nvSpPr>
      <xdr:spPr>
        <a:xfrm>
          <a:off x="147447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52705</xdr:rowOff>
    </xdr:from>
    <xdr:to>
      <xdr:col>72</xdr:col>
      <xdr:colOff>123825</xdr:colOff>
      <xdr:row>30</xdr:row>
      <xdr:rowOff>154940</xdr:rowOff>
    </xdr:to>
    <xdr:sp macro="" textlink="">
      <xdr:nvSpPr>
        <xdr:cNvPr id="126" name="フローチャート: 判断 125"/>
        <xdr:cNvSpPr/>
      </xdr:nvSpPr>
      <xdr:spPr>
        <a:xfrm>
          <a:off x="14033500" y="5967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27" name="テキスト ボックス 126"/>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28" name="テキスト ボックス 127"/>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29" name="テキスト ボックス 128"/>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0" name="テキスト ボックス 129"/>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1" name="テキスト ボックス 130"/>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110490</xdr:rowOff>
    </xdr:from>
    <xdr:to>
      <xdr:col>76</xdr:col>
      <xdr:colOff>73025</xdr:colOff>
      <xdr:row>29</xdr:row>
      <xdr:rowOff>40640</xdr:rowOff>
    </xdr:to>
    <xdr:sp macro="" textlink="">
      <xdr:nvSpPr>
        <xdr:cNvPr id="132" name="楕円 131"/>
        <xdr:cNvSpPr/>
      </xdr:nvSpPr>
      <xdr:spPr>
        <a:xfrm>
          <a:off x="147447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133350</xdr:rowOff>
    </xdr:from>
    <xdr:ext cx="466725" cy="255905"/>
    <xdr:sp macro="" textlink="">
      <xdr:nvSpPr>
        <xdr:cNvPr id="133" name="債務償還比率該当値テキスト"/>
        <xdr:cNvSpPr txBox="1"/>
      </xdr:nvSpPr>
      <xdr:spPr>
        <a:xfrm>
          <a:off x="14846300" y="5534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29210</xdr:rowOff>
    </xdr:from>
    <xdr:to>
      <xdr:col>72</xdr:col>
      <xdr:colOff>123825</xdr:colOff>
      <xdr:row>29</xdr:row>
      <xdr:rowOff>130175</xdr:rowOff>
    </xdr:to>
    <xdr:sp macro="" textlink="">
      <xdr:nvSpPr>
        <xdr:cNvPr id="134" name="楕円 133"/>
        <xdr:cNvSpPr/>
      </xdr:nvSpPr>
      <xdr:spPr>
        <a:xfrm>
          <a:off x="14033500" y="5772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161290</xdr:rowOff>
    </xdr:from>
    <xdr:to>
      <xdr:col>76</xdr:col>
      <xdr:colOff>22225</xdr:colOff>
      <xdr:row>29</xdr:row>
      <xdr:rowOff>79375</xdr:rowOff>
    </xdr:to>
    <xdr:cxnSp macro="">
      <xdr:nvCxnSpPr>
        <xdr:cNvPr id="135" name="直線コネクタ 134"/>
        <xdr:cNvCxnSpPr/>
      </xdr:nvCxnSpPr>
      <xdr:spPr>
        <a:xfrm flipV="1">
          <a:off x="14084300" y="5733415"/>
          <a:ext cx="711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145415</xdr:rowOff>
    </xdr:from>
    <xdr:ext cx="466725" cy="255905"/>
    <xdr:sp macro="" textlink="">
      <xdr:nvSpPr>
        <xdr:cNvPr id="136" name="n_1aveValue債務償還比率"/>
        <xdr:cNvSpPr txBox="1"/>
      </xdr:nvSpPr>
      <xdr:spPr>
        <a:xfrm>
          <a:off x="13836650" y="6060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146685</xdr:rowOff>
    </xdr:from>
    <xdr:ext cx="466725" cy="255905"/>
    <xdr:sp macro="" textlink="">
      <xdr:nvSpPr>
        <xdr:cNvPr id="137" name="n_1mainValue債務償還比率"/>
        <xdr:cNvSpPr txBox="1"/>
      </xdr:nvSpPr>
      <xdr:spPr>
        <a:xfrm>
          <a:off x="13836650" y="5547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9" name="正方形/長方形 13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0" name="テキスト ボックス 139"/>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41" name="テキスト ボックス 140"/>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2" name="テキスト ボックス 141"/>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43" name="テキスト ボックス 142"/>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4185" cy="259080"/>
    <xdr:sp macro="" textlink="">
      <xdr:nvSpPr>
        <xdr:cNvPr id="50" name="テキスト ボックス 49"/>
        <xdr:cNvSpPr txBox="1"/>
      </xdr:nvSpPr>
      <xdr:spPr>
        <a:xfrm>
          <a:off x="294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2" name="テキスト ボックス 51"/>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44450</xdr:rowOff>
    </xdr:from>
    <xdr:to>
      <xdr:col>24</xdr:col>
      <xdr:colOff>62865</xdr:colOff>
      <xdr:row>41</xdr:row>
      <xdr:rowOff>83185</xdr:rowOff>
    </xdr:to>
    <xdr:cxnSp macro="">
      <xdr:nvCxnSpPr>
        <xdr:cNvPr id="54" name="直線コネクタ 53"/>
        <xdr:cNvCxnSpPr/>
      </xdr:nvCxnSpPr>
      <xdr:spPr>
        <a:xfrm flipV="1">
          <a:off x="4634865" y="587375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86995</xdr:rowOff>
    </xdr:from>
    <xdr:ext cx="405130" cy="255905"/>
    <xdr:sp macro="" textlink="">
      <xdr:nvSpPr>
        <xdr:cNvPr id="55" name="【道路】&#10;有形固定資産減価償却率最小値テキスト"/>
        <xdr:cNvSpPr txBox="1"/>
      </xdr:nvSpPr>
      <xdr:spPr>
        <a:xfrm>
          <a:off x="4673600" y="71164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83185</xdr:rowOff>
    </xdr:from>
    <xdr:to>
      <xdr:col>24</xdr:col>
      <xdr:colOff>152400</xdr:colOff>
      <xdr:row>41</xdr:row>
      <xdr:rowOff>83185</xdr:rowOff>
    </xdr:to>
    <xdr:cxnSp macro="">
      <xdr:nvCxnSpPr>
        <xdr:cNvPr id="56" name="直線コネクタ 55"/>
        <xdr:cNvCxnSpPr/>
      </xdr:nvCxnSpPr>
      <xdr:spPr>
        <a:xfrm>
          <a:off x="4546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162560</xdr:rowOff>
    </xdr:from>
    <xdr:ext cx="405130" cy="259080"/>
    <xdr:sp macro="" textlink="">
      <xdr:nvSpPr>
        <xdr:cNvPr id="57" name="【道路】&#10;有形固定資産減価償却率最大値テキスト"/>
        <xdr:cNvSpPr txBox="1"/>
      </xdr:nvSpPr>
      <xdr:spPr>
        <a:xfrm>
          <a:off x="4673600" y="56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44450</xdr:rowOff>
    </xdr:from>
    <xdr:to>
      <xdr:col>24</xdr:col>
      <xdr:colOff>152400</xdr:colOff>
      <xdr:row>34</xdr:row>
      <xdr:rowOff>44450</xdr:rowOff>
    </xdr:to>
    <xdr:cxnSp macro="">
      <xdr:nvCxnSpPr>
        <xdr:cNvPr id="58" name="直線コネクタ 57"/>
        <xdr:cNvCxnSpPr/>
      </xdr:nvCxnSpPr>
      <xdr:spPr>
        <a:xfrm>
          <a:off x="4546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78105</xdr:rowOff>
    </xdr:from>
    <xdr:ext cx="405130" cy="255905"/>
    <xdr:sp macro="" textlink="">
      <xdr:nvSpPr>
        <xdr:cNvPr id="59" name="【道路】&#10;有形固定資産減価償却率平均値テキスト"/>
        <xdr:cNvSpPr txBox="1"/>
      </xdr:nvSpPr>
      <xdr:spPr>
        <a:xfrm>
          <a:off x="4673600" y="64217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55245</xdr:rowOff>
    </xdr:from>
    <xdr:to>
      <xdr:col>24</xdr:col>
      <xdr:colOff>114300</xdr:colOff>
      <xdr:row>38</xdr:row>
      <xdr:rowOff>156845</xdr:rowOff>
    </xdr:to>
    <xdr:sp macro="" textlink="">
      <xdr:nvSpPr>
        <xdr:cNvPr id="60" name="フローチャート: 判断 59"/>
        <xdr:cNvSpPr/>
      </xdr:nvSpPr>
      <xdr:spPr>
        <a:xfrm>
          <a:off x="4584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85090</xdr:rowOff>
    </xdr:from>
    <xdr:to>
      <xdr:col>20</xdr:col>
      <xdr:colOff>38100</xdr:colOff>
      <xdr:row>39</xdr:row>
      <xdr:rowOff>15240</xdr:rowOff>
    </xdr:to>
    <xdr:sp macro="" textlink="">
      <xdr:nvSpPr>
        <xdr:cNvPr id="61" name="フローチャート: 判断 60"/>
        <xdr:cNvSpPr/>
      </xdr:nvSpPr>
      <xdr:spPr>
        <a:xfrm>
          <a:off x="3746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109855</xdr:rowOff>
    </xdr:from>
    <xdr:to>
      <xdr:col>15</xdr:col>
      <xdr:colOff>101600</xdr:colOff>
      <xdr:row>39</xdr:row>
      <xdr:rowOff>40640</xdr:rowOff>
    </xdr:to>
    <xdr:sp macro="" textlink="">
      <xdr:nvSpPr>
        <xdr:cNvPr id="62" name="フローチャート: 判断 61"/>
        <xdr:cNvSpPr/>
      </xdr:nvSpPr>
      <xdr:spPr>
        <a:xfrm>
          <a:off x="2857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89535</xdr:rowOff>
    </xdr:from>
    <xdr:to>
      <xdr:col>10</xdr:col>
      <xdr:colOff>165100</xdr:colOff>
      <xdr:row>40</xdr:row>
      <xdr:rowOff>19685</xdr:rowOff>
    </xdr:to>
    <xdr:sp macro="" textlink="">
      <xdr:nvSpPr>
        <xdr:cNvPr id="63" name="フローチャート: 判断 62"/>
        <xdr:cNvSpPr/>
      </xdr:nvSpPr>
      <xdr:spPr>
        <a:xfrm>
          <a:off x="196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69" name="楕円 68"/>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15240</xdr:rowOff>
    </xdr:from>
    <xdr:ext cx="405130" cy="259080"/>
    <xdr:sp macro="" textlink="">
      <xdr:nvSpPr>
        <xdr:cNvPr id="70" name="【道路】&#10;有形固定資産減価償却率該当値テキスト"/>
        <xdr:cNvSpPr txBox="1"/>
      </xdr:nvSpPr>
      <xdr:spPr>
        <a:xfrm>
          <a:off x="4673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80010</xdr:rowOff>
    </xdr:from>
    <xdr:to>
      <xdr:col>20</xdr:col>
      <xdr:colOff>38100</xdr:colOff>
      <xdr:row>40</xdr:row>
      <xdr:rowOff>10160</xdr:rowOff>
    </xdr:to>
    <xdr:sp macro="" textlink="">
      <xdr:nvSpPr>
        <xdr:cNvPr id="71" name="楕円 70"/>
        <xdr:cNvSpPr/>
      </xdr:nvSpPr>
      <xdr:spPr>
        <a:xfrm>
          <a:off x="3746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130810</xdr:rowOff>
    </xdr:to>
    <xdr:cxnSp macro="">
      <xdr:nvCxnSpPr>
        <xdr:cNvPr id="72" name="直線コネクタ 71"/>
        <xdr:cNvCxnSpPr/>
      </xdr:nvCxnSpPr>
      <xdr:spPr>
        <a:xfrm flipV="1">
          <a:off x="3797300" y="677418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96520</xdr:rowOff>
    </xdr:from>
    <xdr:to>
      <xdr:col>15</xdr:col>
      <xdr:colOff>101600</xdr:colOff>
      <xdr:row>40</xdr:row>
      <xdr:rowOff>26670</xdr:rowOff>
    </xdr:to>
    <xdr:sp macro="" textlink="">
      <xdr:nvSpPr>
        <xdr:cNvPr id="73" name="楕円 72"/>
        <xdr:cNvSpPr/>
      </xdr:nvSpPr>
      <xdr:spPr>
        <a:xfrm>
          <a:off x="28575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130810</xdr:rowOff>
    </xdr:from>
    <xdr:to>
      <xdr:col>19</xdr:col>
      <xdr:colOff>177800</xdr:colOff>
      <xdr:row>39</xdr:row>
      <xdr:rowOff>147320</xdr:rowOff>
    </xdr:to>
    <xdr:cxnSp macro="">
      <xdr:nvCxnSpPr>
        <xdr:cNvPr id="74" name="直線コネクタ 73"/>
        <xdr:cNvCxnSpPr/>
      </xdr:nvCxnSpPr>
      <xdr:spPr>
        <a:xfrm flipV="1">
          <a:off x="2908300" y="6817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5" name="楕円 74"/>
        <xdr:cNvSpPr/>
      </xdr:nvSpPr>
      <xdr:spPr>
        <a:xfrm>
          <a:off x="196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147320</xdr:rowOff>
    </xdr:from>
    <xdr:to>
      <xdr:col>15</xdr:col>
      <xdr:colOff>50800</xdr:colOff>
      <xdr:row>41</xdr:row>
      <xdr:rowOff>19050</xdr:rowOff>
    </xdr:to>
    <xdr:cxnSp macro="">
      <xdr:nvCxnSpPr>
        <xdr:cNvPr id="76" name="直線コネクタ 75"/>
        <xdr:cNvCxnSpPr/>
      </xdr:nvCxnSpPr>
      <xdr:spPr>
        <a:xfrm flipV="1">
          <a:off x="2019300" y="683387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31750</xdr:rowOff>
    </xdr:from>
    <xdr:ext cx="405130" cy="255905"/>
    <xdr:sp macro="" textlink="">
      <xdr:nvSpPr>
        <xdr:cNvPr id="77" name="n_1aveValue【道路】&#10;有形固定資産減価償却率"/>
        <xdr:cNvSpPr txBox="1"/>
      </xdr:nvSpPr>
      <xdr:spPr>
        <a:xfrm>
          <a:off x="3582035" y="6375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56515</xdr:rowOff>
    </xdr:from>
    <xdr:ext cx="401955" cy="258445"/>
    <xdr:sp macro="" textlink="">
      <xdr:nvSpPr>
        <xdr:cNvPr id="78" name="n_2aveValue【道路】&#10;有形固定資産減価償却率"/>
        <xdr:cNvSpPr txBox="1"/>
      </xdr:nvSpPr>
      <xdr:spPr>
        <a:xfrm>
          <a:off x="2705735" y="64001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36195</xdr:rowOff>
    </xdr:from>
    <xdr:ext cx="401955" cy="259080"/>
    <xdr:sp macro="" textlink="">
      <xdr:nvSpPr>
        <xdr:cNvPr id="79" name="n_3aveValue【道路】&#10;有形固定資産減価償却率"/>
        <xdr:cNvSpPr txBox="1"/>
      </xdr:nvSpPr>
      <xdr:spPr>
        <a:xfrm>
          <a:off x="1816735" y="6551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1270</xdr:rowOff>
    </xdr:from>
    <xdr:ext cx="405130" cy="259080"/>
    <xdr:sp macro="" textlink="">
      <xdr:nvSpPr>
        <xdr:cNvPr id="80" name="n_1mainValue【道路】&#10;有形固定資産減価償却率"/>
        <xdr:cNvSpPr txBox="1"/>
      </xdr:nvSpPr>
      <xdr:spPr>
        <a:xfrm>
          <a:off x="3582035" y="685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17780</xdr:rowOff>
    </xdr:from>
    <xdr:ext cx="401955" cy="255905"/>
    <xdr:sp macro="" textlink="">
      <xdr:nvSpPr>
        <xdr:cNvPr id="81" name="n_2mainValue【道路】&#10;有形固定資産減価償却率"/>
        <xdr:cNvSpPr txBox="1"/>
      </xdr:nvSpPr>
      <xdr:spPr>
        <a:xfrm>
          <a:off x="2705735" y="6875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60960</xdr:rowOff>
    </xdr:from>
    <xdr:ext cx="401955" cy="259080"/>
    <xdr:sp macro="" textlink="">
      <xdr:nvSpPr>
        <xdr:cNvPr id="82" name="n_3mainValue【道路】&#10;有形固定資産減価償却率"/>
        <xdr:cNvSpPr txBox="1"/>
      </xdr:nvSpPr>
      <xdr:spPr>
        <a:xfrm>
          <a:off x="1816735" y="7090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1" name="テキスト ボックス 90"/>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94" name="テキスト ボックス 93"/>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96" name="テキスト ボックス 95"/>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8" name="テキスト ボックス 9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0" name="テキスト ボックス 99"/>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2" name="テキスト ボックス 101"/>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112395</xdr:rowOff>
    </xdr:from>
    <xdr:to>
      <xdr:col>54</xdr:col>
      <xdr:colOff>189865</xdr:colOff>
      <xdr:row>41</xdr:row>
      <xdr:rowOff>143510</xdr:rowOff>
    </xdr:to>
    <xdr:cxnSp macro="">
      <xdr:nvCxnSpPr>
        <xdr:cNvPr id="106" name="直線コネクタ 105"/>
        <xdr:cNvCxnSpPr/>
      </xdr:nvCxnSpPr>
      <xdr:spPr>
        <a:xfrm flipV="1">
          <a:off x="10476865" y="594169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146685</xdr:rowOff>
    </xdr:from>
    <xdr:ext cx="469900" cy="255905"/>
    <xdr:sp macro="" textlink="">
      <xdr:nvSpPr>
        <xdr:cNvPr id="107" name="【道路】&#10;一人当たり延長最小値テキスト"/>
        <xdr:cNvSpPr txBox="1"/>
      </xdr:nvSpPr>
      <xdr:spPr>
        <a:xfrm>
          <a:off x="10515600" y="71761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143510</xdr:rowOff>
    </xdr:from>
    <xdr:to>
      <xdr:col>55</xdr:col>
      <xdr:colOff>88900</xdr:colOff>
      <xdr:row>41</xdr:row>
      <xdr:rowOff>143510</xdr:rowOff>
    </xdr:to>
    <xdr:cxnSp macro="">
      <xdr:nvCxnSpPr>
        <xdr:cNvPr id="108" name="直線コネクタ 107"/>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59055</xdr:rowOff>
    </xdr:from>
    <xdr:ext cx="534670" cy="259080"/>
    <xdr:sp macro="" textlink="">
      <xdr:nvSpPr>
        <xdr:cNvPr id="109" name="【道路】&#10;一人当たり延長最大値テキスト"/>
        <xdr:cNvSpPr txBox="1"/>
      </xdr:nvSpPr>
      <xdr:spPr>
        <a:xfrm>
          <a:off x="10515600" y="571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112395</xdr:rowOff>
    </xdr:from>
    <xdr:to>
      <xdr:col>55</xdr:col>
      <xdr:colOff>88900</xdr:colOff>
      <xdr:row>34</xdr:row>
      <xdr:rowOff>112395</xdr:rowOff>
    </xdr:to>
    <xdr:cxnSp macro="">
      <xdr:nvCxnSpPr>
        <xdr:cNvPr id="110" name="直線コネクタ 109"/>
        <xdr:cNvCxnSpPr/>
      </xdr:nvCxnSpPr>
      <xdr:spPr>
        <a:xfrm>
          <a:off x="10388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27940</xdr:rowOff>
    </xdr:from>
    <xdr:ext cx="469900" cy="259080"/>
    <xdr:sp macro="" textlink="">
      <xdr:nvSpPr>
        <xdr:cNvPr id="111" name="【道路】&#10;一人当たり延長平均値テキスト"/>
        <xdr:cNvSpPr txBox="1"/>
      </xdr:nvSpPr>
      <xdr:spPr>
        <a:xfrm>
          <a:off x="10515600" y="6714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49530</xdr:rowOff>
    </xdr:from>
    <xdr:to>
      <xdr:col>55</xdr:col>
      <xdr:colOff>50800</xdr:colOff>
      <xdr:row>39</xdr:row>
      <xdr:rowOff>151130</xdr:rowOff>
    </xdr:to>
    <xdr:sp macro="" textlink="">
      <xdr:nvSpPr>
        <xdr:cNvPr id="112" name="フローチャート: 判断 111"/>
        <xdr:cNvSpPr/>
      </xdr:nvSpPr>
      <xdr:spPr>
        <a:xfrm>
          <a:off x="10426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15875</xdr:rowOff>
    </xdr:to>
    <xdr:sp macro="" textlink="">
      <xdr:nvSpPr>
        <xdr:cNvPr id="113" name="フローチャート: 判断 112"/>
        <xdr:cNvSpPr/>
      </xdr:nvSpPr>
      <xdr:spPr>
        <a:xfrm>
          <a:off x="958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78740</xdr:rowOff>
    </xdr:from>
    <xdr:to>
      <xdr:col>46</xdr:col>
      <xdr:colOff>38100</xdr:colOff>
      <xdr:row>40</xdr:row>
      <xdr:rowOff>8890</xdr:rowOff>
    </xdr:to>
    <xdr:sp macro="" textlink="">
      <xdr:nvSpPr>
        <xdr:cNvPr id="114" name="フローチャート: 判断 113"/>
        <xdr:cNvSpPr/>
      </xdr:nvSpPr>
      <xdr:spPr>
        <a:xfrm>
          <a:off x="8699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34290</xdr:rowOff>
    </xdr:from>
    <xdr:to>
      <xdr:col>41</xdr:col>
      <xdr:colOff>101600</xdr:colOff>
      <xdr:row>39</xdr:row>
      <xdr:rowOff>135890</xdr:rowOff>
    </xdr:to>
    <xdr:sp macro="" textlink="">
      <xdr:nvSpPr>
        <xdr:cNvPr id="115" name="フローチャート: 判断 114"/>
        <xdr:cNvSpPr/>
      </xdr:nvSpPr>
      <xdr:spPr>
        <a:xfrm>
          <a:off x="7810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121" name="楕円 120"/>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8890</xdr:rowOff>
    </xdr:from>
    <xdr:ext cx="469900" cy="255905"/>
    <xdr:sp macro="" textlink="">
      <xdr:nvSpPr>
        <xdr:cNvPr id="122" name="【道路】&#10;一人当たり延長該当値テキスト"/>
        <xdr:cNvSpPr txBox="1"/>
      </xdr:nvSpPr>
      <xdr:spPr>
        <a:xfrm>
          <a:off x="10515600" y="6352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162560</xdr:rowOff>
    </xdr:from>
    <xdr:to>
      <xdr:col>50</xdr:col>
      <xdr:colOff>165100</xdr:colOff>
      <xdr:row>38</xdr:row>
      <xdr:rowOff>92710</xdr:rowOff>
    </xdr:to>
    <xdr:sp macro="" textlink="">
      <xdr:nvSpPr>
        <xdr:cNvPr id="123" name="楕円 122"/>
        <xdr:cNvSpPr/>
      </xdr:nvSpPr>
      <xdr:spPr>
        <a:xfrm>
          <a:off x="958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36830</xdr:rowOff>
    </xdr:from>
    <xdr:to>
      <xdr:col>55</xdr:col>
      <xdr:colOff>0</xdr:colOff>
      <xdr:row>38</xdr:row>
      <xdr:rowOff>41910</xdr:rowOff>
    </xdr:to>
    <xdr:cxnSp macro="">
      <xdr:nvCxnSpPr>
        <xdr:cNvPr id="124" name="直線コネクタ 123"/>
        <xdr:cNvCxnSpPr/>
      </xdr:nvCxnSpPr>
      <xdr:spPr>
        <a:xfrm flipV="1">
          <a:off x="9639300" y="65519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165100</xdr:rowOff>
    </xdr:from>
    <xdr:to>
      <xdr:col>46</xdr:col>
      <xdr:colOff>38100</xdr:colOff>
      <xdr:row>38</xdr:row>
      <xdr:rowOff>95250</xdr:rowOff>
    </xdr:to>
    <xdr:sp macro="" textlink="">
      <xdr:nvSpPr>
        <xdr:cNvPr id="125" name="楕円 124"/>
        <xdr:cNvSpPr/>
      </xdr:nvSpPr>
      <xdr:spPr>
        <a:xfrm>
          <a:off x="869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41910</xdr:rowOff>
    </xdr:from>
    <xdr:to>
      <xdr:col>50</xdr:col>
      <xdr:colOff>114300</xdr:colOff>
      <xdr:row>38</xdr:row>
      <xdr:rowOff>44450</xdr:rowOff>
    </xdr:to>
    <xdr:cxnSp macro="">
      <xdr:nvCxnSpPr>
        <xdr:cNvPr id="126" name="直線コネクタ 125"/>
        <xdr:cNvCxnSpPr/>
      </xdr:nvCxnSpPr>
      <xdr:spPr>
        <a:xfrm flipV="1">
          <a:off x="8750300" y="6557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169545</xdr:rowOff>
    </xdr:from>
    <xdr:to>
      <xdr:col>41</xdr:col>
      <xdr:colOff>101600</xdr:colOff>
      <xdr:row>38</xdr:row>
      <xdr:rowOff>99695</xdr:rowOff>
    </xdr:to>
    <xdr:sp macro="" textlink="">
      <xdr:nvSpPr>
        <xdr:cNvPr id="127" name="楕円 126"/>
        <xdr:cNvSpPr/>
      </xdr:nvSpPr>
      <xdr:spPr>
        <a:xfrm>
          <a:off x="7810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44450</xdr:rowOff>
    </xdr:from>
    <xdr:to>
      <xdr:col>45</xdr:col>
      <xdr:colOff>177800</xdr:colOff>
      <xdr:row>38</xdr:row>
      <xdr:rowOff>48895</xdr:rowOff>
    </xdr:to>
    <xdr:cxnSp macro="">
      <xdr:nvCxnSpPr>
        <xdr:cNvPr id="128" name="直線コネクタ 127"/>
        <xdr:cNvCxnSpPr/>
      </xdr:nvCxnSpPr>
      <xdr:spPr>
        <a:xfrm flipV="1">
          <a:off x="7861300" y="6559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6985</xdr:rowOff>
    </xdr:from>
    <xdr:ext cx="469900" cy="255905"/>
    <xdr:sp macro="" textlink="">
      <xdr:nvSpPr>
        <xdr:cNvPr id="129" name="n_1aveValue【道路】&#10;一人当たり延長"/>
        <xdr:cNvSpPr txBox="1"/>
      </xdr:nvSpPr>
      <xdr:spPr>
        <a:xfrm>
          <a:off x="9391650" y="6864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635</xdr:rowOff>
    </xdr:from>
    <xdr:ext cx="466725" cy="259080"/>
    <xdr:sp macro="" textlink="">
      <xdr:nvSpPr>
        <xdr:cNvPr id="130" name="n_2aveValue【道路】&#10;一人当たり延長"/>
        <xdr:cNvSpPr txBox="1"/>
      </xdr:nvSpPr>
      <xdr:spPr>
        <a:xfrm>
          <a:off x="8515350" y="68586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127000</xdr:rowOff>
    </xdr:from>
    <xdr:ext cx="466725" cy="259080"/>
    <xdr:sp macro="" textlink="">
      <xdr:nvSpPr>
        <xdr:cNvPr id="131" name="n_3aveValue【道路】&#10;一人当たり延長"/>
        <xdr:cNvSpPr txBox="1"/>
      </xdr:nvSpPr>
      <xdr:spPr>
        <a:xfrm>
          <a:off x="7626350" y="6813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109220</xdr:rowOff>
    </xdr:from>
    <xdr:ext cx="469900" cy="255905"/>
    <xdr:sp macro="" textlink="">
      <xdr:nvSpPr>
        <xdr:cNvPr id="132" name="n_1mainValue【道路】&#10;一人当たり延長"/>
        <xdr:cNvSpPr txBox="1"/>
      </xdr:nvSpPr>
      <xdr:spPr>
        <a:xfrm>
          <a:off x="9391650" y="6281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111760</xdr:rowOff>
    </xdr:from>
    <xdr:ext cx="466725" cy="255905"/>
    <xdr:sp macro="" textlink="">
      <xdr:nvSpPr>
        <xdr:cNvPr id="133" name="n_2mainValue【道路】&#10;一人当たり延長"/>
        <xdr:cNvSpPr txBox="1"/>
      </xdr:nvSpPr>
      <xdr:spPr>
        <a:xfrm>
          <a:off x="8515350" y="6283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116205</xdr:rowOff>
    </xdr:from>
    <xdr:ext cx="466725" cy="259080"/>
    <xdr:sp macro="" textlink="">
      <xdr:nvSpPr>
        <xdr:cNvPr id="134" name="n_3mainValue【道路】&#10;一人当たり延長"/>
        <xdr:cNvSpPr txBox="1"/>
      </xdr:nvSpPr>
      <xdr:spPr>
        <a:xfrm>
          <a:off x="7626350" y="6288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3" name="テキスト ボックス 142"/>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5" name="直線コネクタ 14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915" cy="259080"/>
    <xdr:sp macro="" textlink="">
      <xdr:nvSpPr>
        <xdr:cNvPr id="146" name="テキスト ボックス 145"/>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7" name="直線コネクタ 14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8" name="テキスト ボックス 14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9" name="直線コネクタ 14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0" name="テキスト ボックス 149"/>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1" name="直線コネクタ 15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2" name="テキスト ボックス 15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3" name="直線コネクタ 15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54" name="テキスト ボックス 153"/>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5" name="直線コネクタ 15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185" cy="259080"/>
    <xdr:sp macro="" textlink="">
      <xdr:nvSpPr>
        <xdr:cNvPr id="156" name="テキスト ボックス 155"/>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58" name="テキスト ボックス 157"/>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32385</xdr:rowOff>
    </xdr:to>
    <xdr:cxnSp macro="">
      <xdr:nvCxnSpPr>
        <xdr:cNvPr id="160" name="直線コネクタ 159"/>
        <xdr:cNvCxnSpPr/>
      </xdr:nvCxnSpPr>
      <xdr:spPr>
        <a:xfrm flipV="1">
          <a:off x="4634865" y="960310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36195</xdr:rowOff>
    </xdr:from>
    <xdr:ext cx="340360" cy="259080"/>
    <xdr:sp macro="" textlink="">
      <xdr:nvSpPr>
        <xdr:cNvPr id="161" name="【橋りょう・トンネル】&#10;有形固定資産減価償却率最小値テキスト"/>
        <xdr:cNvSpPr txBox="1"/>
      </xdr:nvSpPr>
      <xdr:spPr>
        <a:xfrm>
          <a:off x="4673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62" name="直線コネクタ 161"/>
        <xdr:cNvCxnSpPr/>
      </xdr:nvCxnSpPr>
      <xdr:spPr>
        <a:xfrm>
          <a:off x="4546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5905"/>
    <xdr:sp macro="" textlink="">
      <xdr:nvSpPr>
        <xdr:cNvPr id="163" name="【橋りょう・トンネル】&#10;有形固定資産減価償却率最大値テキスト"/>
        <xdr:cNvSpPr txBox="1"/>
      </xdr:nvSpPr>
      <xdr:spPr>
        <a:xfrm>
          <a:off x="4673600" y="9378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4" name="直線コネクタ 163"/>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122555</xdr:rowOff>
    </xdr:from>
    <xdr:ext cx="405130" cy="255905"/>
    <xdr:sp macro="" textlink="">
      <xdr:nvSpPr>
        <xdr:cNvPr id="165" name="【橋りょう・トンネル】&#10;有形固定資産減価償却率平均値テキスト"/>
        <xdr:cNvSpPr txBox="1"/>
      </xdr:nvSpPr>
      <xdr:spPr>
        <a:xfrm>
          <a:off x="4673600" y="98952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66" name="フローチャート: 判断 165"/>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99695</xdr:rowOff>
    </xdr:from>
    <xdr:to>
      <xdr:col>20</xdr:col>
      <xdr:colOff>38100</xdr:colOff>
      <xdr:row>59</xdr:row>
      <xdr:rowOff>29845</xdr:rowOff>
    </xdr:to>
    <xdr:sp macro="" textlink="">
      <xdr:nvSpPr>
        <xdr:cNvPr id="167" name="フローチャート: 判断 166"/>
        <xdr:cNvSpPr/>
      </xdr:nvSpPr>
      <xdr:spPr>
        <a:xfrm>
          <a:off x="3746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122555</xdr:rowOff>
    </xdr:from>
    <xdr:to>
      <xdr:col>15</xdr:col>
      <xdr:colOff>101600</xdr:colOff>
      <xdr:row>59</xdr:row>
      <xdr:rowOff>52705</xdr:rowOff>
    </xdr:to>
    <xdr:sp macro="" textlink="">
      <xdr:nvSpPr>
        <xdr:cNvPr id="168" name="フローチャート: 判断 167"/>
        <xdr:cNvSpPr/>
      </xdr:nvSpPr>
      <xdr:spPr>
        <a:xfrm>
          <a:off x="2857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127000</xdr:rowOff>
    </xdr:from>
    <xdr:to>
      <xdr:col>10</xdr:col>
      <xdr:colOff>165100</xdr:colOff>
      <xdr:row>59</xdr:row>
      <xdr:rowOff>57150</xdr:rowOff>
    </xdr:to>
    <xdr:sp macro="" textlink="">
      <xdr:nvSpPr>
        <xdr:cNvPr id="169" name="フローチャート: 判断 168"/>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0" name="テキスト ボックス 16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1" name="テキスト ボックス 17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2" name="テキスト ボックス 17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3" name="テキスト ボックス 17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4" name="テキスト ボックス 17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75" name="楕円 174"/>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5130" cy="255905"/>
    <xdr:sp macro="" textlink="">
      <xdr:nvSpPr>
        <xdr:cNvPr id="176" name="【橋りょう・トンネル】&#10;有形固定資産減価償却率該当値テキスト"/>
        <xdr:cNvSpPr txBox="1"/>
      </xdr:nvSpPr>
      <xdr:spPr>
        <a:xfrm>
          <a:off x="4673600" y="102133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146685</xdr:rowOff>
    </xdr:from>
    <xdr:to>
      <xdr:col>20</xdr:col>
      <xdr:colOff>38100</xdr:colOff>
      <xdr:row>60</xdr:row>
      <xdr:rowOff>76835</xdr:rowOff>
    </xdr:to>
    <xdr:sp macro="" textlink="">
      <xdr:nvSpPr>
        <xdr:cNvPr id="177" name="楕円 176"/>
        <xdr:cNvSpPr/>
      </xdr:nvSpPr>
      <xdr:spPr>
        <a:xfrm>
          <a:off x="37465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26035</xdr:rowOff>
    </xdr:to>
    <xdr:cxnSp macro="">
      <xdr:nvCxnSpPr>
        <xdr:cNvPr id="178" name="直線コネクタ 177"/>
        <xdr:cNvCxnSpPr/>
      </xdr:nvCxnSpPr>
      <xdr:spPr>
        <a:xfrm flipV="1">
          <a:off x="3797300" y="102850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3175</xdr:rowOff>
    </xdr:from>
    <xdr:to>
      <xdr:col>15</xdr:col>
      <xdr:colOff>101600</xdr:colOff>
      <xdr:row>60</xdr:row>
      <xdr:rowOff>104775</xdr:rowOff>
    </xdr:to>
    <xdr:sp macro="" textlink="">
      <xdr:nvSpPr>
        <xdr:cNvPr id="179" name="楕円 178"/>
        <xdr:cNvSpPr/>
      </xdr:nvSpPr>
      <xdr:spPr>
        <a:xfrm>
          <a:off x="2857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26035</xdr:rowOff>
    </xdr:from>
    <xdr:to>
      <xdr:col>19</xdr:col>
      <xdr:colOff>177800</xdr:colOff>
      <xdr:row>60</xdr:row>
      <xdr:rowOff>53975</xdr:rowOff>
    </xdr:to>
    <xdr:cxnSp macro="">
      <xdr:nvCxnSpPr>
        <xdr:cNvPr id="180" name="直線コネクタ 179"/>
        <xdr:cNvCxnSpPr/>
      </xdr:nvCxnSpPr>
      <xdr:spPr>
        <a:xfrm flipV="1">
          <a:off x="2908300" y="103130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81" name="楕円 180"/>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53975</xdr:rowOff>
    </xdr:from>
    <xdr:to>
      <xdr:col>15</xdr:col>
      <xdr:colOff>50800</xdr:colOff>
      <xdr:row>60</xdr:row>
      <xdr:rowOff>81915</xdr:rowOff>
    </xdr:to>
    <xdr:cxnSp macro="">
      <xdr:nvCxnSpPr>
        <xdr:cNvPr id="182" name="直線コネクタ 181"/>
        <xdr:cNvCxnSpPr/>
      </xdr:nvCxnSpPr>
      <xdr:spPr>
        <a:xfrm flipV="1">
          <a:off x="2019300" y="10340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46355</xdr:rowOff>
    </xdr:from>
    <xdr:ext cx="405130" cy="259080"/>
    <xdr:sp macro="" textlink="">
      <xdr:nvSpPr>
        <xdr:cNvPr id="183" name="n_1aveValue【橋りょう・トンネル】&#10;有形固定資産減価償却率"/>
        <xdr:cNvSpPr txBox="1"/>
      </xdr:nvSpPr>
      <xdr:spPr>
        <a:xfrm>
          <a:off x="3582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69215</xdr:rowOff>
    </xdr:from>
    <xdr:ext cx="401955" cy="259080"/>
    <xdr:sp macro="" textlink="">
      <xdr:nvSpPr>
        <xdr:cNvPr id="184" name="n_2aveValue【橋りょう・トンネル】&#10;有形固定資産減価償却率"/>
        <xdr:cNvSpPr txBox="1"/>
      </xdr:nvSpPr>
      <xdr:spPr>
        <a:xfrm>
          <a:off x="2705735" y="9841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73660</xdr:rowOff>
    </xdr:from>
    <xdr:ext cx="401955" cy="259080"/>
    <xdr:sp macro="" textlink="">
      <xdr:nvSpPr>
        <xdr:cNvPr id="185" name="n_3aveValue【橋りょう・トンネル】&#10;有形固定資産減価償却率"/>
        <xdr:cNvSpPr txBox="1"/>
      </xdr:nvSpPr>
      <xdr:spPr>
        <a:xfrm>
          <a:off x="1816735" y="9846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67945</xdr:rowOff>
    </xdr:from>
    <xdr:ext cx="405130" cy="258445"/>
    <xdr:sp macro="" textlink="">
      <xdr:nvSpPr>
        <xdr:cNvPr id="186" name="n_1mainValue【橋りょう・トンネル】&#10;有形固定資産減価償却率"/>
        <xdr:cNvSpPr txBox="1"/>
      </xdr:nvSpPr>
      <xdr:spPr>
        <a:xfrm>
          <a:off x="3582035" y="10354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95885</xdr:rowOff>
    </xdr:from>
    <xdr:ext cx="401955" cy="259080"/>
    <xdr:sp macro="" textlink="">
      <xdr:nvSpPr>
        <xdr:cNvPr id="187" name="n_2mainValue【橋りょう・トンネル】&#10;有形固定資産減価償却率"/>
        <xdr:cNvSpPr txBox="1"/>
      </xdr:nvSpPr>
      <xdr:spPr>
        <a:xfrm>
          <a:off x="2705735" y="10382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123825</xdr:rowOff>
    </xdr:from>
    <xdr:ext cx="401955" cy="255905"/>
    <xdr:sp macro="" textlink="">
      <xdr:nvSpPr>
        <xdr:cNvPr id="188" name="n_3mainValue【橋りょう・トンネル】&#10;有形固定資産減価償却率"/>
        <xdr:cNvSpPr txBox="1"/>
      </xdr:nvSpPr>
      <xdr:spPr>
        <a:xfrm>
          <a:off x="1816735" y="10410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97" name="テキスト ボックス 19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00" name="テキスト ボックス 199"/>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02" name="テキスト ボックス 201"/>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04" name="テキスト ボックス 203"/>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06" name="テキスト ボックス 205"/>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2455" cy="259080"/>
    <xdr:sp macro="" textlink="">
      <xdr:nvSpPr>
        <xdr:cNvPr id="208" name="テキスト ボックス 207"/>
        <xdr:cNvSpPr txBox="1"/>
      </xdr:nvSpPr>
      <xdr:spPr>
        <a:xfrm>
          <a:off x="6008370" y="938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2455" cy="255905"/>
    <xdr:sp macro="" textlink="">
      <xdr:nvSpPr>
        <xdr:cNvPr id="210" name="テキスト ボックス 209"/>
        <xdr:cNvSpPr txBox="1"/>
      </xdr:nvSpPr>
      <xdr:spPr>
        <a:xfrm>
          <a:off x="6008370" y="900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75565</xdr:rowOff>
    </xdr:from>
    <xdr:to>
      <xdr:col>54</xdr:col>
      <xdr:colOff>189865</xdr:colOff>
      <xdr:row>64</xdr:row>
      <xdr:rowOff>72390</xdr:rowOff>
    </xdr:to>
    <xdr:cxnSp macro="">
      <xdr:nvCxnSpPr>
        <xdr:cNvPr id="212" name="直線コネクタ 211"/>
        <xdr:cNvCxnSpPr/>
      </xdr:nvCxnSpPr>
      <xdr:spPr>
        <a:xfrm flipV="1">
          <a:off x="10476865" y="95053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378460" cy="255905"/>
    <xdr:sp macro="" textlink="">
      <xdr:nvSpPr>
        <xdr:cNvPr id="213" name="【橋りょう・トンネル】&#10;一人当たり有形固定資産（償却資産）額最小値テキスト"/>
        <xdr:cNvSpPr txBox="1"/>
      </xdr:nvSpPr>
      <xdr:spPr>
        <a:xfrm>
          <a:off x="10515600" y="110490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4" name="直線コネクタ 213"/>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22225</xdr:rowOff>
    </xdr:from>
    <xdr:ext cx="598805" cy="258445"/>
    <xdr:sp macro="" textlink="">
      <xdr:nvSpPr>
        <xdr:cNvPr id="215" name="【橋りょう・トンネル】&#10;一人当たり有形固定資産（償却資産）額最大値テキスト"/>
        <xdr:cNvSpPr txBox="1"/>
      </xdr:nvSpPr>
      <xdr:spPr>
        <a:xfrm>
          <a:off x="10515600" y="9280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75565</xdr:rowOff>
    </xdr:from>
    <xdr:to>
      <xdr:col>55</xdr:col>
      <xdr:colOff>88900</xdr:colOff>
      <xdr:row>55</xdr:row>
      <xdr:rowOff>75565</xdr:rowOff>
    </xdr:to>
    <xdr:cxnSp macro="">
      <xdr:nvCxnSpPr>
        <xdr:cNvPr id="216" name="直線コネクタ 215"/>
        <xdr:cNvCxnSpPr/>
      </xdr:nvCxnSpPr>
      <xdr:spPr>
        <a:xfrm>
          <a:off x="10388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13970</xdr:rowOff>
    </xdr:from>
    <xdr:ext cx="534670" cy="259080"/>
    <xdr:sp macro="" textlink="">
      <xdr:nvSpPr>
        <xdr:cNvPr id="217" name="【橋りょう・トンネル】&#10;一人当たり有形固定資産（償却資産）額平均値テキスト"/>
        <xdr:cNvSpPr txBox="1"/>
      </xdr:nvSpPr>
      <xdr:spPr>
        <a:xfrm>
          <a:off x="10515600" y="1047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8" name="フローチャート: 判断 217"/>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30480</xdr:rowOff>
    </xdr:from>
    <xdr:to>
      <xdr:col>50</xdr:col>
      <xdr:colOff>165100</xdr:colOff>
      <xdr:row>62</xdr:row>
      <xdr:rowOff>132080</xdr:rowOff>
    </xdr:to>
    <xdr:sp macro="" textlink="">
      <xdr:nvSpPr>
        <xdr:cNvPr id="219" name="フローチャート: 判断 218"/>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xdr:rowOff>
    </xdr:from>
    <xdr:to>
      <xdr:col>46</xdr:col>
      <xdr:colOff>38100</xdr:colOff>
      <xdr:row>62</xdr:row>
      <xdr:rowOff>106045</xdr:rowOff>
    </xdr:to>
    <xdr:sp macro="" textlink="">
      <xdr:nvSpPr>
        <xdr:cNvPr id="220" name="フローチャート: 判断 219"/>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43180</xdr:rowOff>
    </xdr:from>
    <xdr:to>
      <xdr:col>41</xdr:col>
      <xdr:colOff>101600</xdr:colOff>
      <xdr:row>62</xdr:row>
      <xdr:rowOff>144780</xdr:rowOff>
    </xdr:to>
    <xdr:sp macro="" textlink="">
      <xdr:nvSpPr>
        <xdr:cNvPr id="221" name="フローチャート: 判断 220"/>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2" name="テキスト ボックス 22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23" name="テキスト ボックス 22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24" name="テキスト ボックス 22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25" name="テキスト ボックス 22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26" name="テキスト ボックス 22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72390</xdr:rowOff>
    </xdr:from>
    <xdr:to>
      <xdr:col>55</xdr:col>
      <xdr:colOff>50800</xdr:colOff>
      <xdr:row>63</xdr:row>
      <xdr:rowOff>2540</xdr:rowOff>
    </xdr:to>
    <xdr:sp macro="" textlink="">
      <xdr:nvSpPr>
        <xdr:cNvPr id="227" name="楕円 226"/>
        <xdr:cNvSpPr/>
      </xdr:nvSpPr>
      <xdr:spPr>
        <a:xfrm>
          <a:off x="10426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50800</xdr:rowOff>
    </xdr:from>
    <xdr:ext cx="534670" cy="259080"/>
    <xdr:sp macro="" textlink="">
      <xdr:nvSpPr>
        <xdr:cNvPr id="228" name="【橋りょう・トンネル】&#10;一人当たり有形固定資産（償却資産）額該当値テキスト"/>
        <xdr:cNvSpPr txBox="1"/>
      </xdr:nvSpPr>
      <xdr:spPr>
        <a:xfrm>
          <a:off x="10515600" y="1068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73660</xdr:rowOff>
    </xdr:from>
    <xdr:to>
      <xdr:col>50</xdr:col>
      <xdr:colOff>165100</xdr:colOff>
      <xdr:row>63</xdr:row>
      <xdr:rowOff>3810</xdr:rowOff>
    </xdr:to>
    <xdr:sp macro="" textlink="">
      <xdr:nvSpPr>
        <xdr:cNvPr id="229" name="楕円 228"/>
        <xdr:cNvSpPr/>
      </xdr:nvSpPr>
      <xdr:spPr>
        <a:xfrm>
          <a:off x="9588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123190</xdr:rowOff>
    </xdr:from>
    <xdr:to>
      <xdr:col>55</xdr:col>
      <xdr:colOff>0</xdr:colOff>
      <xdr:row>62</xdr:row>
      <xdr:rowOff>124460</xdr:rowOff>
    </xdr:to>
    <xdr:cxnSp macro="">
      <xdr:nvCxnSpPr>
        <xdr:cNvPr id="230" name="直線コネクタ 229"/>
        <xdr:cNvCxnSpPr/>
      </xdr:nvCxnSpPr>
      <xdr:spPr>
        <a:xfrm flipV="1">
          <a:off x="9639300" y="10753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31" name="楕円 230"/>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124460</xdr:rowOff>
    </xdr:to>
    <xdr:cxnSp macro="">
      <xdr:nvCxnSpPr>
        <xdr:cNvPr id="232" name="直線コネクタ 231"/>
        <xdr:cNvCxnSpPr/>
      </xdr:nvCxnSpPr>
      <xdr:spPr>
        <a:xfrm>
          <a:off x="8750300" y="10753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4445</xdr:rowOff>
    </xdr:to>
    <xdr:sp macro="" textlink="">
      <xdr:nvSpPr>
        <xdr:cNvPr id="233" name="楕円 232"/>
        <xdr:cNvSpPr/>
      </xdr:nvSpPr>
      <xdr:spPr>
        <a:xfrm>
          <a:off x="7810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125095</xdr:rowOff>
    </xdr:to>
    <xdr:cxnSp macro="">
      <xdr:nvCxnSpPr>
        <xdr:cNvPr id="234" name="直線コネクタ 233"/>
        <xdr:cNvCxnSpPr/>
      </xdr:nvCxnSpPr>
      <xdr:spPr>
        <a:xfrm flipV="1">
          <a:off x="7861300" y="10753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148590</xdr:rowOff>
    </xdr:from>
    <xdr:ext cx="534670" cy="259080"/>
    <xdr:sp macro="" textlink="">
      <xdr:nvSpPr>
        <xdr:cNvPr id="235" name="n_1aveValue【橋りょう・トンネル】&#10;一人当たり有形固定資産（償却資産）額"/>
        <xdr:cNvSpPr txBox="1"/>
      </xdr:nvSpPr>
      <xdr:spPr>
        <a:xfrm>
          <a:off x="9359265" y="1043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122555</xdr:rowOff>
    </xdr:from>
    <xdr:ext cx="531495" cy="255905"/>
    <xdr:sp macro="" textlink="">
      <xdr:nvSpPr>
        <xdr:cNvPr id="236" name="n_2aveValue【橋りょう・トンネル】&#10;一人当たり有形固定資産（償却資産）額"/>
        <xdr:cNvSpPr txBox="1"/>
      </xdr:nvSpPr>
      <xdr:spPr>
        <a:xfrm>
          <a:off x="8482965" y="104095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161290</xdr:rowOff>
    </xdr:from>
    <xdr:ext cx="531495" cy="259080"/>
    <xdr:sp macro="" textlink="">
      <xdr:nvSpPr>
        <xdr:cNvPr id="237" name="n_3aveValue【橋りょう・トンネル】&#10;一人当たり有形固定資産（償却資産）額"/>
        <xdr:cNvSpPr txBox="1"/>
      </xdr:nvSpPr>
      <xdr:spPr>
        <a:xfrm>
          <a:off x="7593965" y="10448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62</xdr:row>
      <xdr:rowOff>166370</xdr:rowOff>
    </xdr:from>
    <xdr:ext cx="534670" cy="255905"/>
    <xdr:sp macro="" textlink="">
      <xdr:nvSpPr>
        <xdr:cNvPr id="238" name="n_1mainValue【橋りょう・トンネル】&#10;一人当たり有形固定資産（償却資産）額"/>
        <xdr:cNvSpPr txBox="1"/>
      </xdr:nvSpPr>
      <xdr:spPr>
        <a:xfrm>
          <a:off x="9359265" y="10796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62</xdr:row>
      <xdr:rowOff>165100</xdr:rowOff>
    </xdr:from>
    <xdr:ext cx="531495" cy="259080"/>
    <xdr:sp macro="" textlink="">
      <xdr:nvSpPr>
        <xdr:cNvPr id="239" name="n_2mainValue【橋りょう・トンネル】&#10;一人当たり有形固定資産（償却資産）額"/>
        <xdr:cNvSpPr txBox="1"/>
      </xdr:nvSpPr>
      <xdr:spPr>
        <a:xfrm>
          <a:off x="8482965" y="10795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62</xdr:row>
      <xdr:rowOff>167005</xdr:rowOff>
    </xdr:from>
    <xdr:ext cx="531495" cy="255905"/>
    <xdr:sp macro="" textlink="">
      <xdr:nvSpPr>
        <xdr:cNvPr id="240" name="n_3mainValue【橋りょう・トンネル】&#10;一人当たり有形固定資産（償却資産）額"/>
        <xdr:cNvSpPr txBox="1"/>
      </xdr:nvSpPr>
      <xdr:spPr>
        <a:xfrm>
          <a:off x="7593965" y="10796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49" name="テキスト ボックス 248"/>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915" cy="259080"/>
    <xdr:sp macro="" textlink="">
      <xdr:nvSpPr>
        <xdr:cNvPr id="251" name="テキスト ボックス 250"/>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905"/>
    <xdr:sp macro="" textlink="">
      <xdr:nvSpPr>
        <xdr:cNvPr id="253" name="テキスト ボックス 252"/>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5" name="テキスト ボックス 25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7" name="テキスト ボックス 25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59" name="テキスト ボックス 258"/>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185" cy="259080"/>
    <xdr:sp macro="" textlink="">
      <xdr:nvSpPr>
        <xdr:cNvPr id="261" name="テキスト ボックス 260"/>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63" name="テキスト ボックス 262"/>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167640</xdr:rowOff>
    </xdr:from>
    <xdr:to>
      <xdr:col>24</xdr:col>
      <xdr:colOff>62865</xdr:colOff>
      <xdr:row>86</xdr:row>
      <xdr:rowOff>17780</xdr:rowOff>
    </xdr:to>
    <xdr:cxnSp macro="">
      <xdr:nvCxnSpPr>
        <xdr:cNvPr id="265" name="直線コネクタ 264"/>
        <xdr:cNvCxnSpPr/>
      </xdr:nvCxnSpPr>
      <xdr:spPr>
        <a:xfrm flipV="1">
          <a:off x="4634865" y="133692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20955</xdr:rowOff>
    </xdr:from>
    <xdr:ext cx="405130" cy="255905"/>
    <xdr:sp macro="" textlink="">
      <xdr:nvSpPr>
        <xdr:cNvPr id="266" name="【公営住宅】&#10;有形固定資産減価償却率最小値テキスト"/>
        <xdr:cNvSpPr txBox="1"/>
      </xdr:nvSpPr>
      <xdr:spPr>
        <a:xfrm>
          <a:off x="4673600" y="147656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17780</xdr:rowOff>
    </xdr:from>
    <xdr:to>
      <xdr:col>24</xdr:col>
      <xdr:colOff>152400</xdr:colOff>
      <xdr:row>86</xdr:row>
      <xdr:rowOff>17780</xdr:rowOff>
    </xdr:to>
    <xdr:cxnSp macro="">
      <xdr:nvCxnSpPr>
        <xdr:cNvPr id="267" name="直線コネクタ 266"/>
        <xdr:cNvCxnSpPr/>
      </xdr:nvCxnSpPr>
      <xdr:spPr>
        <a:xfrm>
          <a:off x="4546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114300</xdr:rowOff>
    </xdr:from>
    <xdr:ext cx="405130" cy="259080"/>
    <xdr:sp macro="" textlink="">
      <xdr:nvSpPr>
        <xdr:cNvPr id="268" name="【公営住宅】&#10;有形固定資産減価償却率最大値テキスト"/>
        <xdr:cNvSpPr txBox="1"/>
      </xdr:nvSpPr>
      <xdr:spPr>
        <a:xfrm>
          <a:off x="4673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167640</xdr:rowOff>
    </xdr:from>
    <xdr:to>
      <xdr:col>24</xdr:col>
      <xdr:colOff>152400</xdr:colOff>
      <xdr:row>77</xdr:row>
      <xdr:rowOff>167640</xdr:rowOff>
    </xdr:to>
    <xdr:cxnSp macro="">
      <xdr:nvCxnSpPr>
        <xdr:cNvPr id="269" name="直線コネクタ 268"/>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160020</xdr:rowOff>
    </xdr:from>
    <xdr:ext cx="405130" cy="259080"/>
    <xdr:sp macro="" textlink="">
      <xdr:nvSpPr>
        <xdr:cNvPr id="270" name="【公営住宅】&#10;有形固定資産減価償却率平均値テキスト"/>
        <xdr:cNvSpPr txBox="1"/>
      </xdr:nvSpPr>
      <xdr:spPr>
        <a:xfrm>
          <a:off x="4673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xdr:rowOff>
    </xdr:from>
    <xdr:to>
      <xdr:col>24</xdr:col>
      <xdr:colOff>114300</xdr:colOff>
      <xdr:row>81</xdr:row>
      <xdr:rowOff>111760</xdr:rowOff>
    </xdr:to>
    <xdr:sp macro="" textlink="">
      <xdr:nvSpPr>
        <xdr:cNvPr id="271" name="フローチャート: 判断 270"/>
        <xdr:cNvSpPr/>
      </xdr:nvSpPr>
      <xdr:spPr>
        <a:xfrm>
          <a:off x="4584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116840</xdr:rowOff>
    </xdr:from>
    <xdr:to>
      <xdr:col>24</xdr:col>
      <xdr:colOff>114300</xdr:colOff>
      <xdr:row>78</xdr:row>
      <xdr:rowOff>46990</xdr:rowOff>
    </xdr:to>
    <xdr:sp macro="" textlink="">
      <xdr:nvSpPr>
        <xdr:cNvPr id="280" name="楕円 279"/>
        <xdr:cNvSpPr/>
      </xdr:nvSpPr>
      <xdr:spPr>
        <a:xfrm>
          <a:off x="45847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69850</xdr:rowOff>
    </xdr:from>
    <xdr:ext cx="405130" cy="259080"/>
    <xdr:sp macro="" textlink="">
      <xdr:nvSpPr>
        <xdr:cNvPr id="281" name="【公営住宅】&#10;有形固定資産減価償却率該当値テキスト"/>
        <xdr:cNvSpPr txBox="1"/>
      </xdr:nvSpPr>
      <xdr:spPr>
        <a:xfrm>
          <a:off x="4673600" y="1327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122555</xdr:rowOff>
    </xdr:from>
    <xdr:to>
      <xdr:col>20</xdr:col>
      <xdr:colOff>38100</xdr:colOff>
      <xdr:row>78</xdr:row>
      <xdr:rowOff>52705</xdr:rowOff>
    </xdr:to>
    <xdr:sp macro="" textlink="">
      <xdr:nvSpPr>
        <xdr:cNvPr id="282" name="楕円 281"/>
        <xdr:cNvSpPr/>
      </xdr:nvSpPr>
      <xdr:spPr>
        <a:xfrm>
          <a:off x="3746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167640</xdr:rowOff>
    </xdr:from>
    <xdr:to>
      <xdr:col>24</xdr:col>
      <xdr:colOff>63500</xdr:colOff>
      <xdr:row>78</xdr:row>
      <xdr:rowOff>1905</xdr:rowOff>
    </xdr:to>
    <xdr:cxnSp macro="">
      <xdr:nvCxnSpPr>
        <xdr:cNvPr id="283" name="直線コネクタ 282"/>
        <xdr:cNvCxnSpPr/>
      </xdr:nvCxnSpPr>
      <xdr:spPr>
        <a:xfrm flipV="1">
          <a:off x="3797300" y="133692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284" name="楕円 283"/>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11430</xdr:rowOff>
    </xdr:to>
    <xdr:cxnSp macro="">
      <xdr:nvCxnSpPr>
        <xdr:cNvPr id="285" name="直線コネクタ 284"/>
        <xdr:cNvCxnSpPr/>
      </xdr:nvCxnSpPr>
      <xdr:spPr>
        <a:xfrm flipV="1">
          <a:off x="2908300" y="13375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macro="" textlink="">
      <xdr:nvSpPr>
        <xdr:cNvPr id="286" name="楕円 285"/>
        <xdr:cNvSpPr/>
      </xdr:nvSpPr>
      <xdr:spPr>
        <a:xfrm>
          <a:off x="1968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11430</xdr:rowOff>
    </xdr:from>
    <xdr:to>
      <xdr:col>15</xdr:col>
      <xdr:colOff>50800</xdr:colOff>
      <xdr:row>78</xdr:row>
      <xdr:rowOff>29210</xdr:rowOff>
    </xdr:to>
    <xdr:cxnSp macro="">
      <xdr:nvCxnSpPr>
        <xdr:cNvPr id="287" name="直線コネクタ 286"/>
        <xdr:cNvCxnSpPr/>
      </xdr:nvCxnSpPr>
      <xdr:spPr>
        <a:xfrm flipV="1">
          <a:off x="2019300" y="13384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137160</xdr:rowOff>
    </xdr:from>
    <xdr:ext cx="405130" cy="259080"/>
    <xdr:sp macro="" textlink="">
      <xdr:nvSpPr>
        <xdr:cNvPr id="288" name="n_1aveValue【公営住宅】&#10;有形固定資産減価償却率"/>
        <xdr:cNvSpPr txBox="1"/>
      </xdr:nvSpPr>
      <xdr:spPr>
        <a:xfrm>
          <a:off x="3582035" y="1402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1955" cy="259080"/>
    <xdr:sp macro="" textlink="">
      <xdr:nvSpPr>
        <xdr:cNvPr id="289" name="n_2aveValue【公営住宅】&#10;有形固定資産減価償却率"/>
        <xdr:cNvSpPr txBox="1"/>
      </xdr:nvSpPr>
      <xdr:spPr>
        <a:xfrm>
          <a:off x="2705735" y="14070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15240</xdr:rowOff>
    </xdr:from>
    <xdr:ext cx="401955" cy="259080"/>
    <xdr:sp macro="" textlink="">
      <xdr:nvSpPr>
        <xdr:cNvPr id="290" name="n_3aveValue【公営住宅】&#10;有形固定資産減価償却率"/>
        <xdr:cNvSpPr txBox="1"/>
      </xdr:nvSpPr>
      <xdr:spPr>
        <a:xfrm>
          <a:off x="1816735" y="140741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69215</xdr:rowOff>
    </xdr:from>
    <xdr:ext cx="405130" cy="259080"/>
    <xdr:sp macro="" textlink="">
      <xdr:nvSpPr>
        <xdr:cNvPr id="291" name="n_1mainValue【公営住宅】&#10;有形固定資産減価償却率"/>
        <xdr:cNvSpPr txBox="1"/>
      </xdr:nvSpPr>
      <xdr:spPr>
        <a:xfrm>
          <a:off x="3582035" y="1309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78740</xdr:rowOff>
    </xdr:from>
    <xdr:ext cx="401955" cy="259080"/>
    <xdr:sp macro="" textlink="">
      <xdr:nvSpPr>
        <xdr:cNvPr id="292" name="n_2mainValue【公営住宅】&#10;有形固定資産減価償却率"/>
        <xdr:cNvSpPr txBox="1"/>
      </xdr:nvSpPr>
      <xdr:spPr>
        <a:xfrm>
          <a:off x="2705735" y="13108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95885</xdr:rowOff>
    </xdr:from>
    <xdr:ext cx="401955" cy="259080"/>
    <xdr:sp macro="" textlink="">
      <xdr:nvSpPr>
        <xdr:cNvPr id="293" name="n_3mainValue【公営住宅】&#10;有形固定資産減価償却率"/>
        <xdr:cNvSpPr txBox="1"/>
      </xdr:nvSpPr>
      <xdr:spPr>
        <a:xfrm>
          <a:off x="1816735" y="13126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02" name="テキスト ボックス 30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185" cy="259080"/>
    <xdr:sp macro="" textlink="">
      <xdr:nvSpPr>
        <xdr:cNvPr id="305" name="テキスト ボックス 304"/>
        <xdr:cNvSpPr txBox="1"/>
      </xdr:nvSpPr>
      <xdr:spPr>
        <a:xfrm>
          <a:off x="6136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07" name="テキスト ボックス 306"/>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185" cy="259080"/>
    <xdr:sp macro="" textlink="">
      <xdr:nvSpPr>
        <xdr:cNvPr id="309" name="テキスト ボックス 308"/>
        <xdr:cNvSpPr txBox="1"/>
      </xdr:nvSpPr>
      <xdr:spPr>
        <a:xfrm>
          <a:off x="6136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11" name="テキスト ボックス 310"/>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85</xdr:row>
      <xdr:rowOff>89535</xdr:rowOff>
    </xdr:to>
    <xdr:cxnSp macro="">
      <xdr:nvCxnSpPr>
        <xdr:cNvPr id="313" name="直線コネクタ 312"/>
        <xdr:cNvCxnSpPr/>
      </xdr:nvCxnSpPr>
      <xdr:spPr>
        <a:xfrm flipV="1">
          <a:off x="10476865" y="1338834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14"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15" name="直線コネクタ 314"/>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5905"/>
    <xdr:sp macro="" textlink="">
      <xdr:nvSpPr>
        <xdr:cNvPr id="316" name="【公営住宅】&#10;一人当たり面積最大値テキスト"/>
        <xdr:cNvSpPr txBox="1"/>
      </xdr:nvSpPr>
      <xdr:spPr>
        <a:xfrm>
          <a:off x="10515600" y="13163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317" name="直線コネクタ 316"/>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168275</xdr:rowOff>
    </xdr:from>
    <xdr:ext cx="469900" cy="255905"/>
    <xdr:sp macro="" textlink="">
      <xdr:nvSpPr>
        <xdr:cNvPr id="318" name="【公営住宅】&#10;一人当たり面積平均値テキスト"/>
        <xdr:cNvSpPr txBox="1"/>
      </xdr:nvSpPr>
      <xdr:spPr>
        <a:xfrm>
          <a:off x="10515600" y="142271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145415</xdr:rowOff>
    </xdr:from>
    <xdr:to>
      <xdr:col>55</xdr:col>
      <xdr:colOff>50800</xdr:colOff>
      <xdr:row>84</xdr:row>
      <xdr:rowOff>75565</xdr:rowOff>
    </xdr:to>
    <xdr:sp macro="" textlink="">
      <xdr:nvSpPr>
        <xdr:cNvPr id="319" name="フローチャート: 判断 318"/>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74930</xdr:rowOff>
    </xdr:from>
    <xdr:to>
      <xdr:col>50</xdr:col>
      <xdr:colOff>165100</xdr:colOff>
      <xdr:row>83</xdr:row>
      <xdr:rowOff>4445</xdr:rowOff>
    </xdr:to>
    <xdr:sp macro="" textlink="">
      <xdr:nvSpPr>
        <xdr:cNvPr id="320" name="フローチャート: 判断 319"/>
        <xdr:cNvSpPr/>
      </xdr:nvSpPr>
      <xdr:spPr>
        <a:xfrm>
          <a:off x="9588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144145</xdr:rowOff>
    </xdr:from>
    <xdr:to>
      <xdr:col>46</xdr:col>
      <xdr:colOff>38100</xdr:colOff>
      <xdr:row>84</xdr:row>
      <xdr:rowOff>74930</xdr:rowOff>
    </xdr:to>
    <xdr:sp macro="" textlink="">
      <xdr:nvSpPr>
        <xdr:cNvPr id="321" name="フローチャート: 判断 320"/>
        <xdr:cNvSpPr/>
      </xdr:nvSpPr>
      <xdr:spPr>
        <a:xfrm>
          <a:off x="8699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163830</xdr:rowOff>
    </xdr:from>
    <xdr:to>
      <xdr:col>41</xdr:col>
      <xdr:colOff>101600</xdr:colOff>
      <xdr:row>84</xdr:row>
      <xdr:rowOff>93980</xdr:rowOff>
    </xdr:to>
    <xdr:sp macro="" textlink="">
      <xdr:nvSpPr>
        <xdr:cNvPr id="322" name="フローチャート: 判断 321"/>
        <xdr:cNvSpPr/>
      </xdr:nvSpPr>
      <xdr:spPr>
        <a:xfrm>
          <a:off x="7810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3" name="テキスト ボックス 32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4" name="テキスト ボックス 32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5" name="テキスト ボックス 32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6" name="テキスト ボックス 32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7" name="テキスト ボックス 32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8255</xdr:rowOff>
    </xdr:from>
    <xdr:to>
      <xdr:col>55</xdr:col>
      <xdr:colOff>50800</xdr:colOff>
      <xdr:row>85</xdr:row>
      <xdr:rowOff>109855</xdr:rowOff>
    </xdr:to>
    <xdr:sp macro="" textlink="">
      <xdr:nvSpPr>
        <xdr:cNvPr id="328" name="楕円 327"/>
        <xdr:cNvSpPr/>
      </xdr:nvSpPr>
      <xdr:spPr>
        <a:xfrm>
          <a:off x="10426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94615</xdr:rowOff>
    </xdr:from>
    <xdr:ext cx="469900" cy="259080"/>
    <xdr:sp macro="" textlink="">
      <xdr:nvSpPr>
        <xdr:cNvPr id="329" name="【公営住宅】&#10;一人当たり面積該当値テキスト"/>
        <xdr:cNvSpPr txBox="1"/>
      </xdr:nvSpPr>
      <xdr:spPr>
        <a:xfrm>
          <a:off x="10515600" y="1449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8890</xdr:rowOff>
    </xdr:from>
    <xdr:to>
      <xdr:col>50</xdr:col>
      <xdr:colOff>165100</xdr:colOff>
      <xdr:row>85</xdr:row>
      <xdr:rowOff>110490</xdr:rowOff>
    </xdr:to>
    <xdr:sp macro="" textlink="">
      <xdr:nvSpPr>
        <xdr:cNvPr id="330" name="楕円 329"/>
        <xdr:cNvSpPr/>
      </xdr:nvSpPr>
      <xdr:spPr>
        <a:xfrm>
          <a:off x="9588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59055</xdr:rowOff>
    </xdr:from>
    <xdr:to>
      <xdr:col>55</xdr:col>
      <xdr:colOff>0</xdr:colOff>
      <xdr:row>85</xdr:row>
      <xdr:rowOff>59690</xdr:rowOff>
    </xdr:to>
    <xdr:cxnSp macro="">
      <xdr:nvCxnSpPr>
        <xdr:cNvPr id="331" name="直線コネクタ 330"/>
        <xdr:cNvCxnSpPr/>
      </xdr:nvCxnSpPr>
      <xdr:spPr>
        <a:xfrm flipV="1">
          <a:off x="9639300" y="146323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xdr:rowOff>
    </xdr:from>
    <xdr:to>
      <xdr:col>46</xdr:col>
      <xdr:colOff>38100</xdr:colOff>
      <xdr:row>85</xdr:row>
      <xdr:rowOff>110490</xdr:rowOff>
    </xdr:to>
    <xdr:sp macro="" textlink="">
      <xdr:nvSpPr>
        <xdr:cNvPr id="332" name="楕円 331"/>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59690</xdr:rowOff>
    </xdr:from>
    <xdr:to>
      <xdr:col>50</xdr:col>
      <xdr:colOff>114300</xdr:colOff>
      <xdr:row>85</xdr:row>
      <xdr:rowOff>59690</xdr:rowOff>
    </xdr:to>
    <xdr:cxnSp macro="">
      <xdr:nvCxnSpPr>
        <xdr:cNvPr id="333" name="直線コネクタ 332"/>
        <xdr:cNvCxnSpPr/>
      </xdr:nvCxnSpPr>
      <xdr:spPr>
        <a:xfrm>
          <a:off x="8750300" y="14632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xdr:rowOff>
    </xdr:from>
    <xdr:to>
      <xdr:col>41</xdr:col>
      <xdr:colOff>101600</xdr:colOff>
      <xdr:row>85</xdr:row>
      <xdr:rowOff>110490</xdr:rowOff>
    </xdr:to>
    <xdr:sp macro="" textlink="">
      <xdr:nvSpPr>
        <xdr:cNvPr id="334" name="楕円 333"/>
        <xdr:cNvSpPr/>
      </xdr:nvSpPr>
      <xdr:spPr>
        <a:xfrm>
          <a:off x="7810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59690</xdr:rowOff>
    </xdr:from>
    <xdr:to>
      <xdr:col>45</xdr:col>
      <xdr:colOff>177800</xdr:colOff>
      <xdr:row>85</xdr:row>
      <xdr:rowOff>59690</xdr:rowOff>
    </xdr:to>
    <xdr:cxnSp macro="">
      <xdr:nvCxnSpPr>
        <xdr:cNvPr id="335" name="直線コネクタ 334"/>
        <xdr:cNvCxnSpPr/>
      </xdr:nvCxnSpPr>
      <xdr:spPr>
        <a:xfrm>
          <a:off x="7861300" y="14632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20955</xdr:rowOff>
    </xdr:from>
    <xdr:ext cx="469900" cy="255905"/>
    <xdr:sp macro="" textlink="">
      <xdr:nvSpPr>
        <xdr:cNvPr id="336" name="n_1aveValue【公営住宅】&#10;一人当たり面積"/>
        <xdr:cNvSpPr txBox="1"/>
      </xdr:nvSpPr>
      <xdr:spPr>
        <a:xfrm>
          <a:off x="9391650" y="139084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90805</xdr:rowOff>
    </xdr:from>
    <xdr:ext cx="466725" cy="258445"/>
    <xdr:sp macro="" textlink="">
      <xdr:nvSpPr>
        <xdr:cNvPr id="337" name="n_2aveValue【公営住宅】&#10;一人当たり面積"/>
        <xdr:cNvSpPr txBox="1"/>
      </xdr:nvSpPr>
      <xdr:spPr>
        <a:xfrm>
          <a:off x="8515350" y="141497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110490</xdr:rowOff>
    </xdr:from>
    <xdr:ext cx="466725" cy="255905"/>
    <xdr:sp macro="" textlink="">
      <xdr:nvSpPr>
        <xdr:cNvPr id="338" name="n_3aveValue【公営住宅】&#10;一人当たり面積"/>
        <xdr:cNvSpPr txBox="1"/>
      </xdr:nvSpPr>
      <xdr:spPr>
        <a:xfrm>
          <a:off x="7626350" y="141693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101600</xdr:rowOff>
    </xdr:from>
    <xdr:ext cx="469900" cy="259080"/>
    <xdr:sp macro="" textlink="">
      <xdr:nvSpPr>
        <xdr:cNvPr id="339" name="n_1mainValue【公営住宅】&#10;一人当たり面積"/>
        <xdr:cNvSpPr txBox="1"/>
      </xdr:nvSpPr>
      <xdr:spPr>
        <a:xfrm>
          <a:off x="9391650" y="1467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101600</xdr:rowOff>
    </xdr:from>
    <xdr:ext cx="466725" cy="259080"/>
    <xdr:sp macro="" textlink="">
      <xdr:nvSpPr>
        <xdr:cNvPr id="340" name="n_2mainValue【公営住宅】&#10;一人当たり面積"/>
        <xdr:cNvSpPr txBox="1"/>
      </xdr:nvSpPr>
      <xdr:spPr>
        <a:xfrm>
          <a:off x="8515350" y="14674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101600</xdr:rowOff>
    </xdr:from>
    <xdr:ext cx="466725" cy="259080"/>
    <xdr:sp macro="" textlink="">
      <xdr:nvSpPr>
        <xdr:cNvPr id="341" name="n_3mainValue【公営住宅】&#10;一人当たり面積"/>
        <xdr:cNvSpPr txBox="1"/>
      </xdr:nvSpPr>
      <xdr:spPr>
        <a:xfrm>
          <a:off x="7626350" y="14674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66" name="テキスト ボックス 365"/>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915" cy="259080"/>
    <xdr:sp macro="" textlink="">
      <xdr:nvSpPr>
        <xdr:cNvPr id="368" name="テキスト ボックス 367"/>
        <xdr:cNvSpPr txBox="1"/>
      </xdr:nvSpPr>
      <xdr:spPr>
        <a:xfrm>
          <a:off x="12106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0" name="テキスト ボックス 36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72" name="テキスト ボックス 371"/>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4" name="テキスト ボックス 37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6" name="テキスト ボックス 37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185" cy="255905"/>
    <xdr:sp macro="" textlink="">
      <xdr:nvSpPr>
        <xdr:cNvPr id="378" name="テキスト ボックス 377"/>
        <xdr:cNvSpPr txBox="1"/>
      </xdr:nvSpPr>
      <xdr:spPr>
        <a:xfrm>
          <a:off x="11978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380" name="テキスト ボックス 379"/>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104775</xdr:rowOff>
    </xdr:from>
    <xdr:to>
      <xdr:col>85</xdr:col>
      <xdr:colOff>126365</xdr:colOff>
      <xdr:row>42</xdr:row>
      <xdr:rowOff>20955</xdr:rowOff>
    </xdr:to>
    <xdr:cxnSp macro="">
      <xdr:nvCxnSpPr>
        <xdr:cNvPr id="382" name="直線コネクタ 381"/>
        <xdr:cNvCxnSpPr/>
      </xdr:nvCxnSpPr>
      <xdr:spPr>
        <a:xfrm flipV="1">
          <a:off x="16318865" y="593407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24765</xdr:rowOff>
    </xdr:from>
    <xdr:ext cx="405130" cy="259080"/>
    <xdr:sp macro="" textlink="">
      <xdr:nvSpPr>
        <xdr:cNvPr id="383" name="【認定こども園・幼稚園・保育所】&#10;有形固定資産減価償却率最小値テキスト"/>
        <xdr:cNvSpPr txBox="1"/>
      </xdr:nvSpPr>
      <xdr:spPr>
        <a:xfrm>
          <a:off x="16357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52070</xdr:rowOff>
    </xdr:from>
    <xdr:ext cx="405130" cy="255905"/>
    <xdr:sp macro="" textlink="">
      <xdr:nvSpPr>
        <xdr:cNvPr id="385" name="【認定こども園・幼稚園・保育所】&#10;有形固定資産減価償却率最大値テキスト"/>
        <xdr:cNvSpPr txBox="1"/>
      </xdr:nvSpPr>
      <xdr:spPr>
        <a:xfrm>
          <a:off x="16357600" y="5709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129540</xdr:rowOff>
    </xdr:from>
    <xdr:ext cx="405130" cy="259080"/>
    <xdr:sp macro="" textlink="">
      <xdr:nvSpPr>
        <xdr:cNvPr id="387" name="【認定こども園・幼稚園・保育所】&#10;有形固定資産減価償却率平均値テキスト"/>
        <xdr:cNvSpPr txBox="1"/>
      </xdr:nvSpPr>
      <xdr:spPr>
        <a:xfrm>
          <a:off x="16357600" y="647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2" name="テキスト ボックス 39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3" name="テキスト ボックス 39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4" name="テキスト ボックス 39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5" name="テキスト ボックス 39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6" name="テキスト ボックス 39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397" name="楕円 396"/>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120650</xdr:rowOff>
    </xdr:from>
    <xdr:ext cx="405130" cy="255905"/>
    <xdr:sp macro="" textlink="">
      <xdr:nvSpPr>
        <xdr:cNvPr id="398" name="【認定こども園・幼稚園・保育所】&#10;有形固定資産減価償却率該当値テキスト"/>
        <xdr:cNvSpPr txBox="1"/>
      </xdr:nvSpPr>
      <xdr:spPr>
        <a:xfrm>
          <a:off x="16357600" y="6121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399" name="楕円 398"/>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13335</xdr:rowOff>
    </xdr:to>
    <xdr:cxnSp macro="">
      <xdr:nvCxnSpPr>
        <xdr:cNvPr id="400" name="直線コネクタ 399"/>
        <xdr:cNvCxnSpPr/>
      </xdr:nvCxnSpPr>
      <xdr:spPr>
        <a:xfrm flipV="1">
          <a:off x="15481300" y="63207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01" name="楕円 400"/>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52070</xdr:rowOff>
    </xdr:to>
    <xdr:cxnSp macro="">
      <xdr:nvCxnSpPr>
        <xdr:cNvPr id="402" name="直線コネクタ 401"/>
        <xdr:cNvCxnSpPr/>
      </xdr:nvCxnSpPr>
      <xdr:spPr>
        <a:xfrm flipV="1">
          <a:off x="14592300" y="6356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403" name="楕円 402"/>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52070</xdr:rowOff>
    </xdr:from>
    <xdr:to>
      <xdr:col>76</xdr:col>
      <xdr:colOff>114300</xdr:colOff>
      <xdr:row>37</xdr:row>
      <xdr:rowOff>89535</xdr:rowOff>
    </xdr:to>
    <xdr:cxnSp macro="">
      <xdr:nvCxnSpPr>
        <xdr:cNvPr id="404" name="直線コネクタ 403"/>
        <xdr:cNvCxnSpPr/>
      </xdr:nvCxnSpPr>
      <xdr:spPr>
        <a:xfrm flipV="1">
          <a:off x="13703300" y="63957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97790</xdr:rowOff>
    </xdr:from>
    <xdr:ext cx="405130" cy="255905"/>
    <xdr:sp macro="" textlink="">
      <xdr:nvSpPr>
        <xdr:cNvPr id="405" name="n_1aveValue【認定こども園・幼稚園・保育所】&#10;有形固定資産減価償却率"/>
        <xdr:cNvSpPr txBox="1"/>
      </xdr:nvSpPr>
      <xdr:spPr>
        <a:xfrm>
          <a:off x="15266035" y="6612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80010</xdr:rowOff>
    </xdr:from>
    <xdr:ext cx="401955" cy="259080"/>
    <xdr:sp macro="" textlink="">
      <xdr:nvSpPr>
        <xdr:cNvPr id="406" name="n_2aveValue【認定こども園・幼稚園・保育所】&#10;有形固定資産減価償却率"/>
        <xdr:cNvSpPr txBox="1"/>
      </xdr:nvSpPr>
      <xdr:spPr>
        <a:xfrm>
          <a:off x="14389735" y="6595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146685</xdr:rowOff>
    </xdr:from>
    <xdr:ext cx="401955" cy="255905"/>
    <xdr:sp macro="" textlink="">
      <xdr:nvSpPr>
        <xdr:cNvPr id="407" name="n_3aveValue【認定こども園・幼稚園・保育所】&#10;有形固定資産減価償却率"/>
        <xdr:cNvSpPr txBox="1"/>
      </xdr:nvSpPr>
      <xdr:spPr>
        <a:xfrm>
          <a:off x="13500735" y="66617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80645</xdr:rowOff>
    </xdr:from>
    <xdr:ext cx="405130" cy="259080"/>
    <xdr:sp macro="" textlink="">
      <xdr:nvSpPr>
        <xdr:cNvPr id="408" name="n_1mainValue【認定こども園・幼稚園・保育所】&#10;有形固定資産減価償却率"/>
        <xdr:cNvSpPr txBox="1"/>
      </xdr:nvSpPr>
      <xdr:spPr>
        <a:xfrm>
          <a:off x="15266035" y="608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118745</xdr:rowOff>
    </xdr:from>
    <xdr:ext cx="401955" cy="259080"/>
    <xdr:sp macro="" textlink="">
      <xdr:nvSpPr>
        <xdr:cNvPr id="409" name="n_2mainValue【認定こども園・幼稚園・保育所】&#10;有形固定資産減価償却率"/>
        <xdr:cNvSpPr txBox="1"/>
      </xdr:nvSpPr>
      <xdr:spPr>
        <a:xfrm>
          <a:off x="14389735" y="611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156845</xdr:rowOff>
    </xdr:from>
    <xdr:ext cx="401955" cy="255905"/>
    <xdr:sp macro="" textlink="">
      <xdr:nvSpPr>
        <xdr:cNvPr id="410" name="n_3mainValue【認定こども園・幼稚園・保育所】&#10;有形固定資産減価償却率"/>
        <xdr:cNvSpPr txBox="1"/>
      </xdr:nvSpPr>
      <xdr:spPr>
        <a:xfrm>
          <a:off x="13500735" y="61575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19" name="テキスト ボックス 418"/>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185" cy="259080"/>
    <xdr:sp macro="" textlink="">
      <xdr:nvSpPr>
        <xdr:cNvPr id="422" name="テキスト ボックス 421"/>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185" cy="259080"/>
    <xdr:sp macro="" textlink="">
      <xdr:nvSpPr>
        <xdr:cNvPr id="424" name="テキスト ボックス 423"/>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185" cy="259080"/>
    <xdr:sp macro="" textlink="">
      <xdr:nvSpPr>
        <xdr:cNvPr id="426" name="テキスト ボックス 425"/>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185" cy="259080"/>
    <xdr:sp macro="" textlink="">
      <xdr:nvSpPr>
        <xdr:cNvPr id="428" name="テキスト ボックス 427"/>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30" name="テキスト ボックス 429"/>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117475</xdr:rowOff>
    </xdr:from>
    <xdr:to>
      <xdr:col>116</xdr:col>
      <xdr:colOff>62865</xdr:colOff>
      <xdr:row>41</xdr:row>
      <xdr:rowOff>114935</xdr:rowOff>
    </xdr:to>
    <xdr:cxnSp macro="">
      <xdr:nvCxnSpPr>
        <xdr:cNvPr id="432" name="直線コネクタ 431"/>
        <xdr:cNvCxnSpPr/>
      </xdr:nvCxnSpPr>
      <xdr:spPr>
        <a:xfrm flipV="1">
          <a:off x="22160865" y="59467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33"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34" name="直線コネクタ 433"/>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64135</xdr:rowOff>
    </xdr:from>
    <xdr:ext cx="469900" cy="255905"/>
    <xdr:sp macro="" textlink="">
      <xdr:nvSpPr>
        <xdr:cNvPr id="435" name="【認定こども園・幼稚園・保育所】&#10;一人当たり面積最大値テキスト"/>
        <xdr:cNvSpPr txBox="1"/>
      </xdr:nvSpPr>
      <xdr:spPr>
        <a:xfrm>
          <a:off x="22199600" y="5721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117475</xdr:rowOff>
    </xdr:from>
    <xdr:to>
      <xdr:col>116</xdr:col>
      <xdr:colOff>152400</xdr:colOff>
      <xdr:row>34</xdr:row>
      <xdr:rowOff>117475</xdr:rowOff>
    </xdr:to>
    <xdr:cxnSp macro="">
      <xdr:nvCxnSpPr>
        <xdr:cNvPr id="436" name="直線コネクタ 435"/>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111125</xdr:rowOff>
    </xdr:from>
    <xdr:ext cx="469900" cy="255905"/>
    <xdr:sp macro="" textlink="">
      <xdr:nvSpPr>
        <xdr:cNvPr id="437" name="【認定こども園・幼稚園・保育所】&#10;一人当たり面積平均値テキスト"/>
        <xdr:cNvSpPr txBox="1"/>
      </xdr:nvSpPr>
      <xdr:spPr>
        <a:xfrm>
          <a:off x="22199600" y="67976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132715</xdr:rowOff>
    </xdr:from>
    <xdr:to>
      <xdr:col>116</xdr:col>
      <xdr:colOff>114300</xdr:colOff>
      <xdr:row>40</xdr:row>
      <xdr:rowOff>63500</xdr:rowOff>
    </xdr:to>
    <xdr:sp macro="" textlink="">
      <xdr:nvSpPr>
        <xdr:cNvPr id="438" name="フローチャート: 判断 437"/>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66675</xdr:rowOff>
    </xdr:from>
    <xdr:to>
      <xdr:col>112</xdr:col>
      <xdr:colOff>38100</xdr:colOff>
      <xdr:row>36</xdr:row>
      <xdr:rowOff>168275</xdr:rowOff>
    </xdr:to>
    <xdr:sp macro="" textlink="">
      <xdr:nvSpPr>
        <xdr:cNvPr id="439" name="フローチャート: 判断 438"/>
        <xdr:cNvSpPr/>
      </xdr:nvSpPr>
      <xdr:spPr>
        <a:xfrm>
          <a:off x="21272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132715</xdr:rowOff>
    </xdr:from>
    <xdr:to>
      <xdr:col>107</xdr:col>
      <xdr:colOff>101600</xdr:colOff>
      <xdr:row>40</xdr:row>
      <xdr:rowOff>63500</xdr:rowOff>
    </xdr:to>
    <xdr:sp macro="" textlink="">
      <xdr:nvSpPr>
        <xdr:cNvPr id="440" name="フローチャート: 判断 439"/>
        <xdr:cNvSpPr/>
      </xdr:nvSpPr>
      <xdr:spPr>
        <a:xfrm>
          <a:off x="20383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441" name="フローチャート: 判断 440"/>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2" name="テキスト ボックス 44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3" name="テキスト ボックス 44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4" name="テキスト ボックス 44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5" name="テキスト ボックス 44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6" name="テキスト ボックス 44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109855</xdr:rowOff>
    </xdr:from>
    <xdr:to>
      <xdr:col>116</xdr:col>
      <xdr:colOff>114300</xdr:colOff>
      <xdr:row>40</xdr:row>
      <xdr:rowOff>40640</xdr:rowOff>
    </xdr:to>
    <xdr:sp macro="" textlink="">
      <xdr:nvSpPr>
        <xdr:cNvPr id="447" name="楕円 446"/>
        <xdr:cNvSpPr/>
      </xdr:nvSpPr>
      <xdr:spPr>
        <a:xfrm>
          <a:off x="221107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132715</xdr:rowOff>
    </xdr:from>
    <xdr:ext cx="469900" cy="255905"/>
    <xdr:sp macro="" textlink="">
      <xdr:nvSpPr>
        <xdr:cNvPr id="448" name="【認定こども園・幼稚園・保育所】&#10;一人当たり面積該当値テキスト"/>
        <xdr:cNvSpPr txBox="1"/>
      </xdr:nvSpPr>
      <xdr:spPr>
        <a:xfrm>
          <a:off x="22199600" y="66478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114300</xdr:rowOff>
    </xdr:from>
    <xdr:to>
      <xdr:col>112</xdr:col>
      <xdr:colOff>38100</xdr:colOff>
      <xdr:row>40</xdr:row>
      <xdr:rowOff>44450</xdr:rowOff>
    </xdr:to>
    <xdr:sp macro="" textlink="">
      <xdr:nvSpPr>
        <xdr:cNvPr id="449" name="楕円 448"/>
        <xdr:cNvSpPr/>
      </xdr:nvSpPr>
      <xdr:spPr>
        <a:xfrm>
          <a:off x="21272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160655</xdr:rowOff>
    </xdr:from>
    <xdr:to>
      <xdr:col>116</xdr:col>
      <xdr:colOff>63500</xdr:colOff>
      <xdr:row>39</xdr:row>
      <xdr:rowOff>165100</xdr:rowOff>
    </xdr:to>
    <xdr:cxnSp macro="">
      <xdr:nvCxnSpPr>
        <xdr:cNvPr id="450" name="直線コネクタ 449"/>
        <xdr:cNvCxnSpPr/>
      </xdr:nvCxnSpPr>
      <xdr:spPr>
        <a:xfrm flipV="1">
          <a:off x="21323300" y="68472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114300</xdr:rowOff>
    </xdr:from>
    <xdr:to>
      <xdr:col>107</xdr:col>
      <xdr:colOff>101600</xdr:colOff>
      <xdr:row>40</xdr:row>
      <xdr:rowOff>44450</xdr:rowOff>
    </xdr:to>
    <xdr:sp macro="" textlink="">
      <xdr:nvSpPr>
        <xdr:cNvPr id="451" name="楕円 450"/>
        <xdr:cNvSpPr/>
      </xdr:nvSpPr>
      <xdr:spPr>
        <a:xfrm>
          <a:off x="20383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165100</xdr:rowOff>
    </xdr:from>
    <xdr:to>
      <xdr:col>111</xdr:col>
      <xdr:colOff>177800</xdr:colOff>
      <xdr:row>39</xdr:row>
      <xdr:rowOff>165100</xdr:rowOff>
    </xdr:to>
    <xdr:cxnSp macro="">
      <xdr:nvCxnSpPr>
        <xdr:cNvPr id="452" name="直線コネクタ 451"/>
        <xdr:cNvCxnSpPr/>
      </xdr:nvCxnSpPr>
      <xdr:spPr>
        <a:xfrm>
          <a:off x="20434300" y="685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453" name="楕円 452"/>
        <xdr:cNvSpPr/>
      </xdr:nvSpPr>
      <xdr:spPr>
        <a:xfrm>
          <a:off x="19494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165100</xdr:rowOff>
    </xdr:from>
    <xdr:to>
      <xdr:col>107</xdr:col>
      <xdr:colOff>50800</xdr:colOff>
      <xdr:row>39</xdr:row>
      <xdr:rowOff>165100</xdr:rowOff>
    </xdr:to>
    <xdr:cxnSp macro="">
      <xdr:nvCxnSpPr>
        <xdr:cNvPr id="454" name="直線コネクタ 453"/>
        <xdr:cNvCxnSpPr/>
      </xdr:nvCxnSpPr>
      <xdr:spPr>
        <a:xfrm>
          <a:off x="19545300" y="685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13335</xdr:rowOff>
    </xdr:from>
    <xdr:ext cx="469900" cy="259080"/>
    <xdr:sp macro="" textlink="">
      <xdr:nvSpPr>
        <xdr:cNvPr id="455" name="n_1aveValue【認定こども園・幼稚園・保育所】&#10;一人当たり面積"/>
        <xdr:cNvSpPr txBox="1"/>
      </xdr:nvSpPr>
      <xdr:spPr>
        <a:xfrm>
          <a:off x="21075650" y="60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53975</xdr:rowOff>
    </xdr:from>
    <xdr:ext cx="466725" cy="255905"/>
    <xdr:sp macro="" textlink="">
      <xdr:nvSpPr>
        <xdr:cNvPr id="456" name="n_2aveValue【認定こども園・幼稚園・保育所】&#10;一人当たり面積"/>
        <xdr:cNvSpPr txBox="1"/>
      </xdr:nvSpPr>
      <xdr:spPr>
        <a:xfrm>
          <a:off x="20199350" y="6911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35560</xdr:rowOff>
    </xdr:from>
    <xdr:ext cx="466725" cy="259080"/>
    <xdr:sp macro="" textlink="">
      <xdr:nvSpPr>
        <xdr:cNvPr id="457" name="n_3aveValue【認定こども園・幼稚園・保育所】&#10;一人当たり面積"/>
        <xdr:cNvSpPr txBox="1"/>
      </xdr:nvSpPr>
      <xdr:spPr>
        <a:xfrm>
          <a:off x="19310350" y="6893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35560</xdr:rowOff>
    </xdr:from>
    <xdr:ext cx="469900" cy="259080"/>
    <xdr:sp macro="" textlink="">
      <xdr:nvSpPr>
        <xdr:cNvPr id="458" name="n_1mainValue【認定こども園・幼稚園・保育所】&#10;一人当たり面積"/>
        <xdr:cNvSpPr txBox="1"/>
      </xdr:nvSpPr>
      <xdr:spPr>
        <a:xfrm>
          <a:off x="21075650" y="689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60960</xdr:rowOff>
    </xdr:from>
    <xdr:ext cx="466725" cy="259080"/>
    <xdr:sp macro="" textlink="">
      <xdr:nvSpPr>
        <xdr:cNvPr id="459" name="n_2mainValue【認定こども園・幼稚園・保育所】&#10;一人当たり面積"/>
        <xdr:cNvSpPr txBox="1"/>
      </xdr:nvSpPr>
      <xdr:spPr>
        <a:xfrm>
          <a:off x="20199350" y="657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60960</xdr:rowOff>
    </xdr:from>
    <xdr:ext cx="466725" cy="259080"/>
    <xdr:sp macro="" textlink="">
      <xdr:nvSpPr>
        <xdr:cNvPr id="460" name="n_3mainValue【認定こども園・幼稚園・保育所】&#10;一人当たり面積"/>
        <xdr:cNvSpPr txBox="1"/>
      </xdr:nvSpPr>
      <xdr:spPr>
        <a:xfrm>
          <a:off x="19310350" y="657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69" name="テキスト ボックス 468"/>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905"/>
    <xdr:sp macro="" textlink="">
      <xdr:nvSpPr>
        <xdr:cNvPr id="471" name="テキスト ボックス 470"/>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73" name="テキスト ボックス 47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75" name="テキスト ボックス 47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477" name="テキスト ボックス 476"/>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79" name="テキスト ボックス 47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81" name="テキスト ボックス 48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185" cy="255905"/>
    <xdr:sp macro="" textlink="">
      <xdr:nvSpPr>
        <xdr:cNvPr id="483" name="テキスト ボックス 482"/>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15240</xdr:rowOff>
    </xdr:from>
    <xdr:to>
      <xdr:col>85</xdr:col>
      <xdr:colOff>126365</xdr:colOff>
      <xdr:row>64</xdr:row>
      <xdr:rowOff>167640</xdr:rowOff>
    </xdr:to>
    <xdr:cxnSp macro="">
      <xdr:nvCxnSpPr>
        <xdr:cNvPr id="485" name="直線コネクタ 484"/>
        <xdr:cNvCxnSpPr/>
      </xdr:nvCxnSpPr>
      <xdr:spPr>
        <a:xfrm flipV="1">
          <a:off x="16318865" y="97878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0</xdr:rowOff>
    </xdr:from>
    <xdr:ext cx="405130" cy="259080"/>
    <xdr:sp macro="" textlink="">
      <xdr:nvSpPr>
        <xdr:cNvPr id="486" name="【学校施設】&#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133350</xdr:rowOff>
    </xdr:from>
    <xdr:ext cx="405130" cy="255905"/>
    <xdr:sp macro="" textlink="">
      <xdr:nvSpPr>
        <xdr:cNvPr id="488" name="【学校施設】&#10;有形固定資産減価償却率最大値テキスト"/>
        <xdr:cNvSpPr txBox="1"/>
      </xdr:nvSpPr>
      <xdr:spPr>
        <a:xfrm>
          <a:off x="16357600" y="9563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3810</xdr:rowOff>
    </xdr:from>
    <xdr:ext cx="405130" cy="259080"/>
    <xdr:sp macro="" textlink="">
      <xdr:nvSpPr>
        <xdr:cNvPr id="490" name="【学校施設】&#10;有形固定資産減価償却率平均値テキスト"/>
        <xdr:cNvSpPr txBox="1"/>
      </xdr:nvSpPr>
      <xdr:spPr>
        <a:xfrm>
          <a:off x="16357600" y="1029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95" name="テキスト ボックス 49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96" name="テキスト ボックス 49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97" name="テキスト ボックス 49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98" name="テキスト ボックス 49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99" name="テキスト ボックス 49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00" name="楕円 499"/>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90170</xdr:rowOff>
    </xdr:from>
    <xdr:ext cx="405130" cy="259080"/>
    <xdr:sp macro="" textlink="">
      <xdr:nvSpPr>
        <xdr:cNvPr id="501" name="【学校施設】&#10;有形固定資産減価償却率該当値テキスト"/>
        <xdr:cNvSpPr txBox="1"/>
      </xdr:nvSpPr>
      <xdr:spPr>
        <a:xfrm>
          <a:off x="16357600"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502" name="楕円 501"/>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118110</xdr:rowOff>
    </xdr:to>
    <xdr:cxnSp macro="">
      <xdr:nvCxnSpPr>
        <xdr:cNvPr id="503" name="直線コネクタ 502"/>
        <xdr:cNvCxnSpPr/>
      </xdr:nvCxnSpPr>
      <xdr:spPr>
        <a:xfrm>
          <a:off x="15481300" y="102336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04" name="楕円 503"/>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118110</xdr:rowOff>
    </xdr:to>
    <xdr:cxnSp macro="">
      <xdr:nvCxnSpPr>
        <xdr:cNvPr id="505" name="直線コネクタ 504"/>
        <xdr:cNvCxnSpPr/>
      </xdr:nvCxnSpPr>
      <xdr:spPr>
        <a:xfrm>
          <a:off x="14592300" y="101917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06" name="楕円 505"/>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60</xdr:row>
      <xdr:rowOff>11430</xdr:rowOff>
    </xdr:to>
    <xdr:cxnSp macro="">
      <xdr:nvCxnSpPr>
        <xdr:cNvPr id="507" name="直線コネクタ 506"/>
        <xdr:cNvCxnSpPr/>
      </xdr:nvCxnSpPr>
      <xdr:spPr>
        <a:xfrm flipV="1">
          <a:off x="13703300" y="101917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148590</xdr:rowOff>
    </xdr:from>
    <xdr:ext cx="405130" cy="259080"/>
    <xdr:sp macro="" textlink="">
      <xdr:nvSpPr>
        <xdr:cNvPr id="508" name="n_1aveValue【学校施設】&#10;有形固定資産減価償却率"/>
        <xdr:cNvSpPr txBox="1"/>
      </xdr:nvSpPr>
      <xdr:spPr>
        <a:xfrm>
          <a:off x="15266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3810</xdr:rowOff>
    </xdr:from>
    <xdr:ext cx="401955" cy="259080"/>
    <xdr:sp macro="" textlink="">
      <xdr:nvSpPr>
        <xdr:cNvPr id="509" name="n_2aveValue【学校施設】&#10;有形固定資産減価償却率"/>
        <xdr:cNvSpPr txBox="1"/>
      </xdr:nvSpPr>
      <xdr:spPr>
        <a:xfrm>
          <a:off x="14389735" y="10462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91440</xdr:rowOff>
    </xdr:from>
    <xdr:ext cx="401955" cy="259080"/>
    <xdr:sp macro="" textlink="">
      <xdr:nvSpPr>
        <xdr:cNvPr id="510" name="n_3aveValue【学校施設】&#10;有形固定資産減価償却率"/>
        <xdr:cNvSpPr txBox="1"/>
      </xdr:nvSpPr>
      <xdr:spPr>
        <a:xfrm>
          <a:off x="13500735" y="10549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13970</xdr:rowOff>
    </xdr:from>
    <xdr:ext cx="405130" cy="259080"/>
    <xdr:sp macro="" textlink="">
      <xdr:nvSpPr>
        <xdr:cNvPr id="511" name="n_1mainValue【学校施設】&#10;有形固定資産減価償却率"/>
        <xdr:cNvSpPr txBox="1"/>
      </xdr:nvSpPr>
      <xdr:spPr>
        <a:xfrm>
          <a:off x="15266035" y="995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143510</xdr:rowOff>
    </xdr:from>
    <xdr:ext cx="401955" cy="255905"/>
    <xdr:sp macro="" textlink="">
      <xdr:nvSpPr>
        <xdr:cNvPr id="512" name="n_2mainValue【学校施設】&#10;有形固定資産減価償却率"/>
        <xdr:cNvSpPr txBox="1"/>
      </xdr:nvSpPr>
      <xdr:spPr>
        <a:xfrm>
          <a:off x="14389735" y="9916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78740</xdr:rowOff>
    </xdr:from>
    <xdr:ext cx="401955" cy="259080"/>
    <xdr:sp macro="" textlink="">
      <xdr:nvSpPr>
        <xdr:cNvPr id="513" name="n_3mainValue【学校施設】&#10;有形固定資産減価償却率"/>
        <xdr:cNvSpPr txBox="1"/>
      </xdr:nvSpPr>
      <xdr:spPr>
        <a:xfrm>
          <a:off x="13500735" y="10022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22" name="テキスト ボックス 52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24" name="テキスト ボックス 523"/>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25" name="直線コネクタ 52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526" name="テキスト ボックス 525"/>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27" name="直線コネクタ 52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528" name="テキスト ボックス 527"/>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29" name="直線コネクタ 52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530" name="テキスト ボックス 529"/>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31" name="直線コネクタ 53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532" name="テキスト ボックス 531"/>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33" name="直線コネクタ 53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534" name="テキスト ボックス 533"/>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35" name="直線コネクタ 53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536" name="テキスト ボックス 535"/>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38" name="テキスト ボックス 537"/>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xdr:rowOff>
    </xdr:from>
    <xdr:to>
      <xdr:col>116</xdr:col>
      <xdr:colOff>62865</xdr:colOff>
      <xdr:row>64</xdr:row>
      <xdr:rowOff>24130</xdr:rowOff>
    </xdr:to>
    <xdr:cxnSp macro="">
      <xdr:nvCxnSpPr>
        <xdr:cNvPr id="540" name="直線コネクタ 539"/>
        <xdr:cNvCxnSpPr/>
      </xdr:nvCxnSpPr>
      <xdr:spPr>
        <a:xfrm flipV="1">
          <a:off x="22160865" y="960310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27940</xdr:rowOff>
    </xdr:from>
    <xdr:ext cx="469900" cy="259080"/>
    <xdr:sp macro="" textlink="">
      <xdr:nvSpPr>
        <xdr:cNvPr id="541" name="【学校施設】&#10;一人当たり面積最小値テキスト"/>
        <xdr:cNvSpPr txBox="1"/>
      </xdr:nvSpPr>
      <xdr:spPr>
        <a:xfrm>
          <a:off x="22199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24130</xdr:rowOff>
    </xdr:from>
    <xdr:to>
      <xdr:col>116</xdr:col>
      <xdr:colOff>152400</xdr:colOff>
      <xdr:row>64</xdr:row>
      <xdr:rowOff>24130</xdr:rowOff>
    </xdr:to>
    <xdr:cxnSp macro="">
      <xdr:nvCxnSpPr>
        <xdr:cNvPr id="542" name="直線コネクタ 541"/>
        <xdr:cNvCxnSpPr/>
      </xdr:nvCxnSpPr>
      <xdr:spPr>
        <a:xfrm>
          <a:off x="22072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120650</xdr:rowOff>
    </xdr:from>
    <xdr:ext cx="469900" cy="255905"/>
    <xdr:sp macro="" textlink="">
      <xdr:nvSpPr>
        <xdr:cNvPr id="543" name="【学校施設】&#10;一人当たり面積最大値テキスト"/>
        <xdr:cNvSpPr txBox="1"/>
      </xdr:nvSpPr>
      <xdr:spPr>
        <a:xfrm>
          <a:off x="22199600" y="9378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xdr:rowOff>
    </xdr:from>
    <xdr:to>
      <xdr:col>116</xdr:col>
      <xdr:colOff>152400</xdr:colOff>
      <xdr:row>56</xdr:row>
      <xdr:rowOff>1905</xdr:rowOff>
    </xdr:to>
    <xdr:cxnSp macro="">
      <xdr:nvCxnSpPr>
        <xdr:cNvPr id="544" name="直線コネクタ 543"/>
        <xdr:cNvCxnSpPr/>
      </xdr:nvCxnSpPr>
      <xdr:spPr>
        <a:xfrm>
          <a:off x="22072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169545</xdr:rowOff>
    </xdr:from>
    <xdr:ext cx="469900" cy="255905"/>
    <xdr:sp macro="" textlink="">
      <xdr:nvSpPr>
        <xdr:cNvPr id="545" name="【学校施設】&#10;一人当たり面積平均値テキスト"/>
        <xdr:cNvSpPr txBox="1"/>
      </xdr:nvSpPr>
      <xdr:spPr>
        <a:xfrm>
          <a:off x="22199600" y="102850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19685</xdr:rowOff>
    </xdr:from>
    <xdr:to>
      <xdr:col>116</xdr:col>
      <xdr:colOff>114300</xdr:colOff>
      <xdr:row>60</xdr:row>
      <xdr:rowOff>121285</xdr:rowOff>
    </xdr:to>
    <xdr:sp macro="" textlink="">
      <xdr:nvSpPr>
        <xdr:cNvPr id="546" name="フローチャート: 判断 545"/>
        <xdr:cNvSpPr/>
      </xdr:nvSpPr>
      <xdr:spPr>
        <a:xfrm>
          <a:off x="22110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549" name="フローチャート: 判断 548"/>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50" name="テキスト ボックス 54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51" name="テキスト ボックス 55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52" name="テキスト ボックス 55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53" name="テキスト ボックス 55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54" name="テキスト ボックス 55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145415</xdr:rowOff>
    </xdr:from>
    <xdr:to>
      <xdr:col>116</xdr:col>
      <xdr:colOff>114300</xdr:colOff>
      <xdr:row>60</xdr:row>
      <xdr:rowOff>75565</xdr:rowOff>
    </xdr:to>
    <xdr:sp macro="" textlink="">
      <xdr:nvSpPr>
        <xdr:cNvPr id="555" name="楕円 554"/>
        <xdr:cNvSpPr/>
      </xdr:nvSpPr>
      <xdr:spPr>
        <a:xfrm>
          <a:off x="22110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168275</xdr:rowOff>
    </xdr:from>
    <xdr:ext cx="469900" cy="255905"/>
    <xdr:sp macro="" textlink="">
      <xdr:nvSpPr>
        <xdr:cNvPr id="556" name="【学校施設】&#10;一人当たり面積該当値テキスト"/>
        <xdr:cNvSpPr txBox="1"/>
      </xdr:nvSpPr>
      <xdr:spPr>
        <a:xfrm>
          <a:off x="22199600" y="101123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152400</xdr:rowOff>
    </xdr:from>
    <xdr:to>
      <xdr:col>112</xdr:col>
      <xdr:colOff>38100</xdr:colOff>
      <xdr:row>58</xdr:row>
      <xdr:rowOff>82550</xdr:rowOff>
    </xdr:to>
    <xdr:sp macro="" textlink="">
      <xdr:nvSpPr>
        <xdr:cNvPr id="557" name="楕円 556"/>
        <xdr:cNvSpPr/>
      </xdr:nvSpPr>
      <xdr:spPr>
        <a:xfrm>
          <a:off x="21272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31750</xdr:rowOff>
    </xdr:from>
    <xdr:to>
      <xdr:col>116</xdr:col>
      <xdr:colOff>63500</xdr:colOff>
      <xdr:row>60</xdr:row>
      <xdr:rowOff>24765</xdr:rowOff>
    </xdr:to>
    <xdr:cxnSp macro="">
      <xdr:nvCxnSpPr>
        <xdr:cNvPr id="558" name="直線コネクタ 557"/>
        <xdr:cNvCxnSpPr/>
      </xdr:nvCxnSpPr>
      <xdr:spPr>
        <a:xfrm>
          <a:off x="21323300" y="9975850"/>
          <a:ext cx="8382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10795</xdr:rowOff>
    </xdr:from>
    <xdr:to>
      <xdr:col>107</xdr:col>
      <xdr:colOff>101600</xdr:colOff>
      <xdr:row>59</xdr:row>
      <xdr:rowOff>112395</xdr:rowOff>
    </xdr:to>
    <xdr:sp macro="" textlink="">
      <xdr:nvSpPr>
        <xdr:cNvPr id="559" name="楕円 558"/>
        <xdr:cNvSpPr/>
      </xdr:nvSpPr>
      <xdr:spPr>
        <a:xfrm>
          <a:off x="20383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31750</xdr:rowOff>
    </xdr:from>
    <xdr:to>
      <xdr:col>111</xdr:col>
      <xdr:colOff>177800</xdr:colOff>
      <xdr:row>59</xdr:row>
      <xdr:rowOff>61595</xdr:rowOff>
    </xdr:to>
    <xdr:cxnSp macro="">
      <xdr:nvCxnSpPr>
        <xdr:cNvPr id="560" name="直線コネクタ 559"/>
        <xdr:cNvCxnSpPr/>
      </xdr:nvCxnSpPr>
      <xdr:spPr>
        <a:xfrm flipV="1">
          <a:off x="20434300" y="997585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18415</xdr:rowOff>
    </xdr:from>
    <xdr:to>
      <xdr:col>102</xdr:col>
      <xdr:colOff>165100</xdr:colOff>
      <xdr:row>59</xdr:row>
      <xdr:rowOff>120650</xdr:rowOff>
    </xdr:to>
    <xdr:sp macro="" textlink="">
      <xdr:nvSpPr>
        <xdr:cNvPr id="561" name="楕円 560"/>
        <xdr:cNvSpPr/>
      </xdr:nvSpPr>
      <xdr:spPr>
        <a:xfrm>
          <a:off x="19494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61595</xdr:rowOff>
    </xdr:from>
    <xdr:to>
      <xdr:col>107</xdr:col>
      <xdr:colOff>50800</xdr:colOff>
      <xdr:row>59</xdr:row>
      <xdr:rowOff>69215</xdr:rowOff>
    </xdr:to>
    <xdr:cxnSp macro="">
      <xdr:nvCxnSpPr>
        <xdr:cNvPr id="562" name="直線コネクタ 561"/>
        <xdr:cNvCxnSpPr/>
      </xdr:nvCxnSpPr>
      <xdr:spPr>
        <a:xfrm flipV="1">
          <a:off x="19545300" y="10177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38100</xdr:rowOff>
    </xdr:from>
    <xdr:ext cx="469900" cy="259080"/>
    <xdr:sp macro="" textlink="">
      <xdr:nvSpPr>
        <xdr:cNvPr id="563" name="n_1aveValue【学校施設】&#10;一人当たり面積"/>
        <xdr:cNvSpPr txBox="1"/>
      </xdr:nvSpPr>
      <xdr:spPr>
        <a:xfrm>
          <a:off x="21075650" y="1015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110490</xdr:rowOff>
    </xdr:from>
    <xdr:ext cx="466725" cy="255905"/>
    <xdr:sp macro="" textlink="">
      <xdr:nvSpPr>
        <xdr:cNvPr id="564" name="n_2aveValue【学校施設】&#10;一人当たり面積"/>
        <xdr:cNvSpPr txBox="1"/>
      </xdr:nvSpPr>
      <xdr:spPr>
        <a:xfrm>
          <a:off x="20199350" y="10397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111760</xdr:rowOff>
    </xdr:from>
    <xdr:ext cx="466725" cy="255905"/>
    <xdr:sp macro="" textlink="">
      <xdr:nvSpPr>
        <xdr:cNvPr id="565" name="n_3aveValue【学校施設】&#10;一人当たり面積"/>
        <xdr:cNvSpPr txBox="1"/>
      </xdr:nvSpPr>
      <xdr:spPr>
        <a:xfrm>
          <a:off x="19310350" y="10398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99060</xdr:rowOff>
    </xdr:from>
    <xdr:ext cx="469900" cy="255905"/>
    <xdr:sp macro="" textlink="">
      <xdr:nvSpPr>
        <xdr:cNvPr id="566" name="n_1mainValue【学校施設】&#10;一人当たり面積"/>
        <xdr:cNvSpPr txBox="1"/>
      </xdr:nvSpPr>
      <xdr:spPr>
        <a:xfrm>
          <a:off x="21075650" y="9700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128905</xdr:rowOff>
    </xdr:from>
    <xdr:ext cx="466725" cy="259080"/>
    <xdr:sp macro="" textlink="">
      <xdr:nvSpPr>
        <xdr:cNvPr id="567" name="n_2mainValue【学校施設】&#10;一人当たり面積"/>
        <xdr:cNvSpPr txBox="1"/>
      </xdr:nvSpPr>
      <xdr:spPr>
        <a:xfrm>
          <a:off x="20199350" y="9901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136525</xdr:rowOff>
    </xdr:from>
    <xdr:ext cx="466725" cy="258445"/>
    <xdr:sp macro="" textlink="">
      <xdr:nvSpPr>
        <xdr:cNvPr id="568" name="n_3mainValue【学校施設】&#10;一人当たり面積"/>
        <xdr:cNvSpPr txBox="1"/>
      </xdr:nvSpPr>
      <xdr:spPr>
        <a:xfrm>
          <a:off x="19310350" y="9909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593" name="テキスト ボックス 592"/>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5915" cy="259080"/>
    <xdr:sp macro="" textlink="">
      <xdr:nvSpPr>
        <xdr:cNvPr id="595" name="テキスト ボックス 594"/>
        <xdr:cNvSpPr txBox="1"/>
      </xdr:nvSpPr>
      <xdr:spPr>
        <a:xfrm>
          <a:off x="12106910" y="1890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97" name="テキスト ボックス 59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99" name="テキスト ボックス 59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01" name="テキスト ボックス 60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03" name="テキスト ボックス 60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605" name="テキスト ボックス 604"/>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110490</xdr:rowOff>
    </xdr:from>
    <xdr:to>
      <xdr:col>85</xdr:col>
      <xdr:colOff>126365</xdr:colOff>
      <xdr:row>106</xdr:row>
      <xdr:rowOff>78740</xdr:rowOff>
    </xdr:to>
    <xdr:cxnSp macro="">
      <xdr:nvCxnSpPr>
        <xdr:cNvPr id="607" name="直線コネクタ 606"/>
        <xdr:cNvCxnSpPr/>
      </xdr:nvCxnSpPr>
      <xdr:spPr>
        <a:xfrm flipV="1">
          <a:off x="16318865" y="1708404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82550</xdr:rowOff>
    </xdr:from>
    <xdr:ext cx="405130" cy="259080"/>
    <xdr:sp macro="" textlink="">
      <xdr:nvSpPr>
        <xdr:cNvPr id="608" name="【公民館】&#10;有形固定資産減価償却率最小値テキスト"/>
        <xdr:cNvSpPr txBox="1"/>
      </xdr:nvSpPr>
      <xdr:spPr>
        <a:xfrm>
          <a:off x="16357600" y="1825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106</xdr:row>
      <xdr:rowOff>78740</xdr:rowOff>
    </xdr:from>
    <xdr:to>
      <xdr:col>86</xdr:col>
      <xdr:colOff>25400</xdr:colOff>
      <xdr:row>106</xdr:row>
      <xdr:rowOff>78740</xdr:rowOff>
    </xdr:to>
    <xdr:cxnSp macro="">
      <xdr:nvCxnSpPr>
        <xdr:cNvPr id="609" name="直線コネクタ 608"/>
        <xdr:cNvCxnSpPr/>
      </xdr:nvCxnSpPr>
      <xdr:spPr>
        <a:xfrm>
          <a:off x="16230600" y="182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57150</xdr:rowOff>
    </xdr:from>
    <xdr:ext cx="405130" cy="259080"/>
    <xdr:sp macro="" textlink="">
      <xdr:nvSpPr>
        <xdr:cNvPr id="610" name="【公民館】&#10;有形固定資産減価償却率最大値テキスト"/>
        <xdr:cNvSpPr txBox="1"/>
      </xdr:nvSpPr>
      <xdr:spPr>
        <a:xfrm>
          <a:off x="1635760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110490</xdr:rowOff>
    </xdr:from>
    <xdr:to>
      <xdr:col>86</xdr:col>
      <xdr:colOff>25400</xdr:colOff>
      <xdr:row>99</xdr:row>
      <xdr:rowOff>110490</xdr:rowOff>
    </xdr:to>
    <xdr:cxnSp macro="">
      <xdr:nvCxnSpPr>
        <xdr:cNvPr id="611" name="直線コネクタ 610"/>
        <xdr:cNvCxnSpPr/>
      </xdr:nvCxnSpPr>
      <xdr:spPr>
        <a:xfrm>
          <a:off x="16230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56515</xdr:rowOff>
    </xdr:from>
    <xdr:ext cx="405130" cy="258445"/>
    <xdr:sp macro="" textlink="">
      <xdr:nvSpPr>
        <xdr:cNvPr id="612" name="【公民館】&#10;有形固定資産減価償却率平均値テキスト"/>
        <xdr:cNvSpPr txBox="1"/>
      </xdr:nvSpPr>
      <xdr:spPr>
        <a:xfrm>
          <a:off x="16357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78105</xdr:rowOff>
    </xdr:from>
    <xdr:to>
      <xdr:col>85</xdr:col>
      <xdr:colOff>177800</xdr:colOff>
      <xdr:row>104</xdr:row>
      <xdr:rowOff>8255</xdr:rowOff>
    </xdr:to>
    <xdr:sp macro="" textlink="">
      <xdr:nvSpPr>
        <xdr:cNvPr id="613" name="フローチャート: 判断 612"/>
        <xdr:cNvSpPr/>
      </xdr:nvSpPr>
      <xdr:spPr>
        <a:xfrm>
          <a:off x="162687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55245</xdr:rowOff>
    </xdr:from>
    <xdr:to>
      <xdr:col>81</xdr:col>
      <xdr:colOff>101600</xdr:colOff>
      <xdr:row>103</xdr:row>
      <xdr:rowOff>156845</xdr:rowOff>
    </xdr:to>
    <xdr:sp macro="" textlink="">
      <xdr:nvSpPr>
        <xdr:cNvPr id="614" name="フローチャート: 判断 613"/>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85090</xdr:rowOff>
    </xdr:from>
    <xdr:to>
      <xdr:col>76</xdr:col>
      <xdr:colOff>165100</xdr:colOff>
      <xdr:row>104</xdr:row>
      <xdr:rowOff>15240</xdr:rowOff>
    </xdr:to>
    <xdr:sp macro="" textlink="">
      <xdr:nvSpPr>
        <xdr:cNvPr id="615" name="フローチャート: 判断 614"/>
        <xdr:cNvSpPr/>
      </xdr:nvSpPr>
      <xdr:spPr>
        <a:xfrm>
          <a:off x="14541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78105</xdr:rowOff>
    </xdr:from>
    <xdr:to>
      <xdr:col>72</xdr:col>
      <xdr:colOff>38100</xdr:colOff>
      <xdr:row>104</xdr:row>
      <xdr:rowOff>8255</xdr:rowOff>
    </xdr:to>
    <xdr:sp macro="" textlink="">
      <xdr:nvSpPr>
        <xdr:cNvPr id="616" name="フローチャート: 判断 615"/>
        <xdr:cNvSpPr/>
      </xdr:nvSpPr>
      <xdr:spPr>
        <a:xfrm>
          <a:off x="13652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7" name="テキスト ボックス 61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8" name="テキスト ボックス 61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9" name="テキスト ボックス 61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0" name="テキスト ボックス 61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1" name="テキスト ボックス 62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91440</xdr:rowOff>
    </xdr:from>
    <xdr:to>
      <xdr:col>85</xdr:col>
      <xdr:colOff>177800</xdr:colOff>
      <xdr:row>102</xdr:row>
      <xdr:rowOff>21590</xdr:rowOff>
    </xdr:to>
    <xdr:sp macro="" textlink="">
      <xdr:nvSpPr>
        <xdr:cNvPr id="622" name="楕円 621"/>
        <xdr:cNvSpPr/>
      </xdr:nvSpPr>
      <xdr:spPr>
        <a:xfrm>
          <a:off x="16268700" y="17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114300</xdr:rowOff>
    </xdr:from>
    <xdr:ext cx="405130" cy="259080"/>
    <xdr:sp macro="" textlink="">
      <xdr:nvSpPr>
        <xdr:cNvPr id="623" name="【公民館】&#10;有形固定資産減価償却率該当値テキスト"/>
        <xdr:cNvSpPr txBox="1"/>
      </xdr:nvSpPr>
      <xdr:spPr>
        <a:xfrm>
          <a:off x="16357600"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24" name="楕円 623"/>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142240</xdr:rowOff>
    </xdr:from>
    <xdr:to>
      <xdr:col>85</xdr:col>
      <xdr:colOff>127000</xdr:colOff>
      <xdr:row>102</xdr:row>
      <xdr:rowOff>19050</xdr:rowOff>
    </xdr:to>
    <xdr:cxnSp macro="">
      <xdr:nvCxnSpPr>
        <xdr:cNvPr id="625" name="直線コネクタ 624"/>
        <xdr:cNvCxnSpPr/>
      </xdr:nvCxnSpPr>
      <xdr:spPr>
        <a:xfrm flipV="1">
          <a:off x="15481300" y="174586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16510</xdr:rowOff>
    </xdr:from>
    <xdr:to>
      <xdr:col>76</xdr:col>
      <xdr:colOff>165100</xdr:colOff>
      <xdr:row>102</xdr:row>
      <xdr:rowOff>118110</xdr:rowOff>
    </xdr:to>
    <xdr:sp macro="" textlink="">
      <xdr:nvSpPr>
        <xdr:cNvPr id="626" name="楕円 625"/>
        <xdr:cNvSpPr/>
      </xdr:nvSpPr>
      <xdr:spPr>
        <a:xfrm>
          <a:off x="14541500" y="175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67310</xdr:rowOff>
    </xdr:to>
    <xdr:cxnSp macro="">
      <xdr:nvCxnSpPr>
        <xdr:cNvPr id="627" name="直線コネクタ 626"/>
        <xdr:cNvCxnSpPr/>
      </xdr:nvCxnSpPr>
      <xdr:spPr>
        <a:xfrm flipV="1">
          <a:off x="14592300" y="175069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xdr:rowOff>
    </xdr:from>
    <xdr:to>
      <xdr:col>72</xdr:col>
      <xdr:colOff>38100</xdr:colOff>
      <xdr:row>101</xdr:row>
      <xdr:rowOff>104140</xdr:rowOff>
    </xdr:to>
    <xdr:sp macro="" textlink="">
      <xdr:nvSpPr>
        <xdr:cNvPr id="628" name="楕円 627"/>
        <xdr:cNvSpPr/>
      </xdr:nvSpPr>
      <xdr:spPr>
        <a:xfrm>
          <a:off x="1365250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53340</xdr:rowOff>
    </xdr:from>
    <xdr:to>
      <xdr:col>76</xdr:col>
      <xdr:colOff>114300</xdr:colOff>
      <xdr:row>102</xdr:row>
      <xdr:rowOff>67310</xdr:rowOff>
    </xdr:to>
    <xdr:cxnSp macro="">
      <xdr:nvCxnSpPr>
        <xdr:cNvPr id="629" name="直線コネクタ 628"/>
        <xdr:cNvCxnSpPr/>
      </xdr:nvCxnSpPr>
      <xdr:spPr>
        <a:xfrm>
          <a:off x="13703300" y="173697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147955</xdr:rowOff>
    </xdr:from>
    <xdr:ext cx="405130" cy="258445"/>
    <xdr:sp macro="" textlink="">
      <xdr:nvSpPr>
        <xdr:cNvPr id="630" name="n_1aveValue【公民館】&#10;有形固定資産減価償却率"/>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6350</xdr:rowOff>
    </xdr:from>
    <xdr:ext cx="401955" cy="255905"/>
    <xdr:sp macro="" textlink="">
      <xdr:nvSpPr>
        <xdr:cNvPr id="631" name="n_2aveValue【公民館】&#10;有形固定資産減価償却率"/>
        <xdr:cNvSpPr txBox="1"/>
      </xdr:nvSpPr>
      <xdr:spPr>
        <a:xfrm>
          <a:off x="14389735" y="17837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170815</xdr:rowOff>
    </xdr:from>
    <xdr:ext cx="401955" cy="258445"/>
    <xdr:sp macro="" textlink="">
      <xdr:nvSpPr>
        <xdr:cNvPr id="632" name="n_3aveValue【公民館】&#10;有形固定資産減価償却率"/>
        <xdr:cNvSpPr txBox="1"/>
      </xdr:nvSpPr>
      <xdr:spPr>
        <a:xfrm>
          <a:off x="13500735" y="178301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86360</xdr:rowOff>
    </xdr:from>
    <xdr:ext cx="405130" cy="255905"/>
    <xdr:sp macro="" textlink="">
      <xdr:nvSpPr>
        <xdr:cNvPr id="633" name="n_1mainValue【公民館】&#10;有形固定資産減価償却率"/>
        <xdr:cNvSpPr txBox="1"/>
      </xdr:nvSpPr>
      <xdr:spPr>
        <a:xfrm>
          <a:off x="15266035" y="172313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134620</xdr:rowOff>
    </xdr:from>
    <xdr:ext cx="401955" cy="255905"/>
    <xdr:sp macro="" textlink="">
      <xdr:nvSpPr>
        <xdr:cNvPr id="634" name="n_2mainValue【公民館】&#10;有形固定資産減価償却率"/>
        <xdr:cNvSpPr txBox="1"/>
      </xdr:nvSpPr>
      <xdr:spPr>
        <a:xfrm>
          <a:off x="14389735" y="17279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120650</xdr:rowOff>
    </xdr:from>
    <xdr:ext cx="401955" cy="255905"/>
    <xdr:sp macro="" textlink="">
      <xdr:nvSpPr>
        <xdr:cNvPr id="635" name="n_3mainValue【公民館】&#10;有形固定資産減価償却率"/>
        <xdr:cNvSpPr txBox="1"/>
      </xdr:nvSpPr>
      <xdr:spPr>
        <a:xfrm>
          <a:off x="13500735" y="17094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44" name="テキスト ボックス 64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647" name="テキスト ボックス 646"/>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649" name="テキスト ボックス 648"/>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651" name="テキスト ボックス 650"/>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653" name="テキスト ボックス 652"/>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655" name="テキスト ボックス 654"/>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57" name="テキスト ボックス 656"/>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108</xdr:row>
      <xdr:rowOff>106680</xdr:rowOff>
    </xdr:to>
    <xdr:cxnSp macro="">
      <xdr:nvCxnSpPr>
        <xdr:cNvPr id="659" name="直線コネクタ 658"/>
        <xdr:cNvCxnSpPr/>
      </xdr:nvCxnSpPr>
      <xdr:spPr>
        <a:xfrm flipV="1">
          <a:off x="22160865" y="172440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5905"/>
    <xdr:sp macro="" textlink="">
      <xdr:nvSpPr>
        <xdr:cNvPr id="660" name="【公民館】&#10;一人当たり面積最小値テキスト"/>
        <xdr:cNvSpPr txBox="1"/>
      </xdr:nvSpPr>
      <xdr:spPr>
        <a:xfrm>
          <a:off x="22199600" y="18627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61" name="直線コネクタ 660"/>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662"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663" name="直線コネクタ 662"/>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664"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665" name="フローチャート: 判断 664"/>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66" name="フローチャート: 判断 66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7" name="フローチャート: 判断 66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668" name="フローチャート: 判断 667"/>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69" name="テキスト ボックス 66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0" name="テキスト ボックス 6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1" name="テキスト ボックス 67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2" name="テキスト ボックス 6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3" name="テキスト ボックス 6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55880</xdr:rowOff>
    </xdr:from>
    <xdr:to>
      <xdr:col>116</xdr:col>
      <xdr:colOff>114300</xdr:colOff>
      <xdr:row>104</xdr:row>
      <xdr:rowOff>157480</xdr:rowOff>
    </xdr:to>
    <xdr:sp macro="" textlink="">
      <xdr:nvSpPr>
        <xdr:cNvPr id="674" name="楕円 673"/>
        <xdr:cNvSpPr/>
      </xdr:nvSpPr>
      <xdr:spPr>
        <a:xfrm>
          <a:off x="22110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78740</xdr:rowOff>
    </xdr:from>
    <xdr:ext cx="469900" cy="259080"/>
    <xdr:sp macro="" textlink="">
      <xdr:nvSpPr>
        <xdr:cNvPr id="675" name="【公民館】&#10;一人当たり面積該当値テキスト"/>
        <xdr:cNvSpPr txBox="1"/>
      </xdr:nvSpPr>
      <xdr:spPr>
        <a:xfrm>
          <a:off x="22199600" y="1773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86360</xdr:rowOff>
    </xdr:from>
    <xdr:to>
      <xdr:col>112</xdr:col>
      <xdr:colOff>38100</xdr:colOff>
      <xdr:row>105</xdr:row>
      <xdr:rowOff>16510</xdr:rowOff>
    </xdr:to>
    <xdr:sp macro="" textlink="">
      <xdr:nvSpPr>
        <xdr:cNvPr id="676" name="楕円 675"/>
        <xdr:cNvSpPr/>
      </xdr:nvSpPr>
      <xdr:spPr>
        <a:xfrm>
          <a:off x="21272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106680</xdr:rowOff>
    </xdr:from>
    <xdr:to>
      <xdr:col>116</xdr:col>
      <xdr:colOff>63500</xdr:colOff>
      <xdr:row>104</xdr:row>
      <xdr:rowOff>137160</xdr:rowOff>
    </xdr:to>
    <xdr:cxnSp macro="">
      <xdr:nvCxnSpPr>
        <xdr:cNvPr id="677" name="直線コネクタ 676"/>
        <xdr:cNvCxnSpPr/>
      </xdr:nvCxnSpPr>
      <xdr:spPr>
        <a:xfrm flipV="1">
          <a:off x="21323300" y="17937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678" name="楕円 677"/>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137160</xdr:rowOff>
    </xdr:from>
    <xdr:to>
      <xdr:col>111</xdr:col>
      <xdr:colOff>177800</xdr:colOff>
      <xdr:row>104</xdr:row>
      <xdr:rowOff>144780</xdr:rowOff>
    </xdr:to>
    <xdr:cxnSp macro="">
      <xdr:nvCxnSpPr>
        <xdr:cNvPr id="679" name="直線コネクタ 678"/>
        <xdr:cNvCxnSpPr/>
      </xdr:nvCxnSpPr>
      <xdr:spPr>
        <a:xfrm flipV="1">
          <a:off x="20434300" y="1796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680" name="楕円 679"/>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144780</xdr:rowOff>
    </xdr:to>
    <xdr:cxnSp macro="">
      <xdr:nvCxnSpPr>
        <xdr:cNvPr id="681" name="直線コネクタ 680"/>
        <xdr:cNvCxnSpPr/>
      </xdr:nvCxnSpPr>
      <xdr:spPr>
        <a:xfrm>
          <a:off x="19545300" y="17975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74930</xdr:rowOff>
    </xdr:from>
    <xdr:ext cx="469900" cy="255905"/>
    <xdr:sp macro="" textlink="">
      <xdr:nvSpPr>
        <xdr:cNvPr id="682" name="n_1aveValue【公民館】&#10;一人当たり面積"/>
        <xdr:cNvSpPr txBox="1"/>
      </xdr:nvSpPr>
      <xdr:spPr>
        <a:xfrm>
          <a:off x="21075650" y="1756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xdr:rowOff>
    </xdr:from>
    <xdr:ext cx="466725" cy="259080"/>
    <xdr:sp macro="" textlink="">
      <xdr:nvSpPr>
        <xdr:cNvPr id="683" name="n_2aveValue【公民館】&#10;一人当たり面積"/>
        <xdr:cNvSpPr txBox="1"/>
      </xdr:nvSpPr>
      <xdr:spPr>
        <a:xfrm>
          <a:off x="20199350" y="1817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26670</xdr:rowOff>
    </xdr:from>
    <xdr:ext cx="466725" cy="259080"/>
    <xdr:sp macro="" textlink="">
      <xdr:nvSpPr>
        <xdr:cNvPr id="684" name="n_3aveValue【公民館】&#10;一人当たり面積"/>
        <xdr:cNvSpPr txBox="1"/>
      </xdr:nvSpPr>
      <xdr:spPr>
        <a:xfrm>
          <a:off x="19310350" y="1820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7620</xdr:rowOff>
    </xdr:from>
    <xdr:ext cx="469900" cy="255905"/>
    <xdr:sp macro="" textlink="">
      <xdr:nvSpPr>
        <xdr:cNvPr id="685" name="n_1mainValue【公民館】&#10;一人当たり面積"/>
        <xdr:cNvSpPr txBox="1"/>
      </xdr:nvSpPr>
      <xdr:spPr>
        <a:xfrm>
          <a:off x="21075650" y="18009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40640</xdr:rowOff>
    </xdr:from>
    <xdr:ext cx="466725" cy="255905"/>
    <xdr:sp macro="" textlink="">
      <xdr:nvSpPr>
        <xdr:cNvPr id="686" name="n_2mainValue【公民館】&#10;一人当たり面積"/>
        <xdr:cNvSpPr txBox="1"/>
      </xdr:nvSpPr>
      <xdr:spPr>
        <a:xfrm>
          <a:off x="20199350" y="17699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40640</xdr:rowOff>
    </xdr:from>
    <xdr:ext cx="466725" cy="255905"/>
    <xdr:sp macro="" textlink="">
      <xdr:nvSpPr>
        <xdr:cNvPr id="687" name="n_3mainValue【公民館】&#10;一人当たり面積"/>
        <xdr:cNvSpPr txBox="1"/>
      </xdr:nvSpPr>
      <xdr:spPr>
        <a:xfrm>
          <a:off x="19310350" y="17699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類似団体平均と比較して有形固定資産減価償却率が特に高くなっている施設としては、公営住宅、公民館、認定こども園・幼稚園・保育所である。</a:t>
          </a:r>
        </a:p>
        <a:p>
          <a:r>
            <a:rPr kumimoji="1" lang="ja-JP" altLang="en-US" sz="1300">
              <a:latin typeface="ＭＳ Ｐゴシック"/>
              <a:ea typeface="ＭＳ Ｐゴシック"/>
            </a:rPr>
            <a:t>　公営住宅については、償却期間終了間際の建築物がほとんどであり、数値が非常に高くなっている。住宅施設の外壁塗装や屋根改修等を順次実施しているが、全体的に老朽化が進んでいる。</a:t>
          </a:r>
          <a:r>
            <a:rPr lang="ja-JP" altLang="en-US" sz="1300">
              <a:latin typeface="ＭＳ Ｐゴシック"/>
              <a:ea typeface="ＭＳ Ｐゴシック"/>
            </a:rPr>
            <a:t>公民館についても、公営住宅ほどではないが高い数値となっており、こちらも償却期間終了が近づいているためである。平成28年度には藤代公民館の耐震補強・大規模工事を実施し、数値の改善が見られた。</a:t>
          </a:r>
          <a:r>
            <a:rPr kumimoji="1" lang="ja-JP" altLang="en-US" sz="1300">
              <a:latin typeface="ＭＳ Ｐゴシック"/>
              <a:ea typeface="ＭＳ Ｐゴシック"/>
            </a:rPr>
            <a:t>認定こども園・幼稚園・保育所については、老朽化の著しい吉田保育所、舟山保育所を統合した新保育所建設を平成29年度から実施し、令和2年1月開所予定であり、今後数値の改善が図られる見込みである。老朽化のみられる施設については、今後も計画的な予防保全の考え方的に基づき、維持管理、耐久性の向上等の改善を実施していく。</a:t>
          </a:r>
        </a:p>
        <a:p>
          <a:r>
            <a:rPr kumimoji="1" lang="ja-JP" altLang="en-US" sz="1300">
              <a:latin typeface="ＭＳ Ｐゴシック"/>
              <a:ea typeface="ＭＳ Ｐゴシック"/>
            </a:rPr>
            <a:t>　公共施設等については、平成28年度に「取手市公共施設等総合管理計画」を策定し、今後も計画に基づき長期的視点で更新・維持管理等を行っていく。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107,489
105,783
69.94
39,373,279
38,513,988
830,136
22,867,209
47,210,719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31.4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915" cy="255905"/>
    <xdr:sp macro="" textlink="">
      <xdr:nvSpPr>
        <xdr:cNvPr id="43" name="テキスト ボックス 42"/>
        <xdr:cNvSpPr txBox="1"/>
      </xdr:nvSpPr>
      <xdr:spPr>
        <a:xfrm>
          <a:off x="422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7" name="テキスト ボックス 46"/>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185" cy="255905"/>
    <xdr:sp macro="" textlink="">
      <xdr:nvSpPr>
        <xdr:cNvPr id="53" name="テキスト ボックス 52"/>
        <xdr:cNvSpPr txBox="1"/>
      </xdr:nvSpPr>
      <xdr:spPr>
        <a:xfrm>
          <a:off x="294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5" name="テキスト ボックス 54"/>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93980</xdr:rowOff>
    </xdr:from>
    <xdr:to>
      <xdr:col>24</xdr:col>
      <xdr:colOff>62865</xdr:colOff>
      <xdr:row>42</xdr:row>
      <xdr:rowOff>19050</xdr:rowOff>
    </xdr:to>
    <xdr:cxnSp macro="">
      <xdr:nvCxnSpPr>
        <xdr:cNvPr id="57" name="直線コネクタ 56"/>
        <xdr:cNvCxnSpPr/>
      </xdr:nvCxnSpPr>
      <xdr:spPr>
        <a:xfrm flipV="1">
          <a:off x="4634865" y="575183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22860</xdr:rowOff>
    </xdr:from>
    <xdr:ext cx="340360" cy="259080"/>
    <xdr:sp macro="" textlink="">
      <xdr:nvSpPr>
        <xdr:cNvPr id="58" name="【図書館】&#10;有形固定資産減価償却率最小値テキスト"/>
        <xdr:cNvSpPr txBox="1"/>
      </xdr:nvSpPr>
      <xdr:spPr>
        <a:xfrm>
          <a:off x="4673600" y="7223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405130" cy="255905"/>
    <xdr:sp macro="" textlink="">
      <xdr:nvSpPr>
        <xdr:cNvPr id="60" name="【図書館】&#10;有形固定資産減価償却率最大値テキスト"/>
        <xdr:cNvSpPr txBox="1"/>
      </xdr:nvSpPr>
      <xdr:spPr>
        <a:xfrm>
          <a:off x="4673600" y="55270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93980</xdr:rowOff>
    </xdr:from>
    <xdr:to>
      <xdr:col>24</xdr:col>
      <xdr:colOff>152400</xdr:colOff>
      <xdr:row>33</xdr:row>
      <xdr:rowOff>93980</xdr:rowOff>
    </xdr:to>
    <xdr:cxnSp macro="">
      <xdr:nvCxnSpPr>
        <xdr:cNvPr id="61" name="直線コネクタ 60"/>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129540</xdr:rowOff>
    </xdr:from>
    <xdr:ext cx="405130" cy="259080"/>
    <xdr:sp macro="" textlink="">
      <xdr:nvSpPr>
        <xdr:cNvPr id="62" name="【図書館】&#10;有形固定資産減価償却率平均値テキスト"/>
        <xdr:cNvSpPr txBox="1"/>
      </xdr:nvSpPr>
      <xdr:spPr>
        <a:xfrm>
          <a:off x="4673600" y="647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4445</xdr:rowOff>
    </xdr:from>
    <xdr:to>
      <xdr:col>10</xdr:col>
      <xdr:colOff>165100</xdr:colOff>
      <xdr:row>38</xdr:row>
      <xdr:rowOff>106045</xdr:rowOff>
    </xdr:to>
    <xdr:sp macro="" textlink="">
      <xdr:nvSpPr>
        <xdr:cNvPr id="66" name="フローチャート: 判断 65"/>
        <xdr:cNvSpPr/>
      </xdr:nvSpPr>
      <xdr:spPr>
        <a:xfrm>
          <a:off x="1968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79375</xdr:rowOff>
    </xdr:from>
    <xdr:to>
      <xdr:col>24</xdr:col>
      <xdr:colOff>114300</xdr:colOff>
      <xdr:row>38</xdr:row>
      <xdr:rowOff>9525</xdr:rowOff>
    </xdr:to>
    <xdr:sp macro="" textlink="">
      <xdr:nvSpPr>
        <xdr:cNvPr id="72" name="楕円 71"/>
        <xdr:cNvSpPr/>
      </xdr:nvSpPr>
      <xdr:spPr>
        <a:xfrm>
          <a:off x="4584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102235</xdr:rowOff>
    </xdr:from>
    <xdr:ext cx="405130" cy="258445"/>
    <xdr:sp macro="" textlink="">
      <xdr:nvSpPr>
        <xdr:cNvPr id="73" name="【図書館】&#10;有形固定資産減価償却率該当値テキスト"/>
        <xdr:cNvSpPr txBox="1"/>
      </xdr:nvSpPr>
      <xdr:spPr>
        <a:xfrm>
          <a:off x="4673600" y="6274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111760</xdr:rowOff>
    </xdr:from>
    <xdr:to>
      <xdr:col>20</xdr:col>
      <xdr:colOff>38100</xdr:colOff>
      <xdr:row>38</xdr:row>
      <xdr:rowOff>41910</xdr:rowOff>
    </xdr:to>
    <xdr:sp macro="" textlink="">
      <xdr:nvSpPr>
        <xdr:cNvPr id="74" name="楕円 73"/>
        <xdr:cNvSpPr/>
      </xdr:nvSpPr>
      <xdr:spPr>
        <a:xfrm>
          <a:off x="3746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130175</xdr:rowOff>
    </xdr:from>
    <xdr:to>
      <xdr:col>24</xdr:col>
      <xdr:colOff>63500</xdr:colOff>
      <xdr:row>37</xdr:row>
      <xdr:rowOff>162560</xdr:rowOff>
    </xdr:to>
    <xdr:cxnSp macro="">
      <xdr:nvCxnSpPr>
        <xdr:cNvPr id="75" name="直線コネクタ 74"/>
        <xdr:cNvCxnSpPr/>
      </xdr:nvCxnSpPr>
      <xdr:spPr>
        <a:xfrm flipV="1">
          <a:off x="3797300" y="64738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147955</xdr:rowOff>
    </xdr:from>
    <xdr:to>
      <xdr:col>15</xdr:col>
      <xdr:colOff>101600</xdr:colOff>
      <xdr:row>38</xdr:row>
      <xdr:rowOff>78105</xdr:rowOff>
    </xdr:to>
    <xdr:sp macro="" textlink="">
      <xdr:nvSpPr>
        <xdr:cNvPr id="76" name="楕円 75"/>
        <xdr:cNvSpPr/>
      </xdr:nvSpPr>
      <xdr:spPr>
        <a:xfrm>
          <a:off x="2857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162560</xdr:rowOff>
    </xdr:from>
    <xdr:to>
      <xdr:col>19</xdr:col>
      <xdr:colOff>177800</xdr:colOff>
      <xdr:row>38</xdr:row>
      <xdr:rowOff>27305</xdr:rowOff>
    </xdr:to>
    <xdr:cxnSp macro="">
      <xdr:nvCxnSpPr>
        <xdr:cNvPr id="77" name="直線コネクタ 76"/>
        <xdr:cNvCxnSpPr/>
      </xdr:nvCxnSpPr>
      <xdr:spPr>
        <a:xfrm flipV="1">
          <a:off x="2908300" y="65062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8" name="楕円 77"/>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27305</xdr:rowOff>
    </xdr:from>
    <xdr:to>
      <xdr:col>15</xdr:col>
      <xdr:colOff>50800</xdr:colOff>
      <xdr:row>38</xdr:row>
      <xdr:rowOff>53340</xdr:rowOff>
    </xdr:to>
    <xdr:cxnSp macro="">
      <xdr:nvCxnSpPr>
        <xdr:cNvPr id="79" name="直線コネクタ 78"/>
        <xdr:cNvCxnSpPr/>
      </xdr:nvCxnSpPr>
      <xdr:spPr>
        <a:xfrm flipV="1">
          <a:off x="2019300" y="6542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106680</xdr:rowOff>
    </xdr:from>
    <xdr:ext cx="405130" cy="259080"/>
    <xdr:sp macro="" textlink="">
      <xdr:nvSpPr>
        <xdr:cNvPr id="80" name="n_1aveValue【図書館】&#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86360</xdr:rowOff>
    </xdr:from>
    <xdr:ext cx="401955" cy="255905"/>
    <xdr:sp macro="" textlink="">
      <xdr:nvSpPr>
        <xdr:cNvPr id="81" name="n_2aveValue【図書館】&#10;有形固定資産減価償却率"/>
        <xdr:cNvSpPr txBox="1"/>
      </xdr:nvSpPr>
      <xdr:spPr>
        <a:xfrm>
          <a:off x="2705735" y="66014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97790</xdr:rowOff>
    </xdr:from>
    <xdr:ext cx="401955" cy="255905"/>
    <xdr:sp macro="" textlink="">
      <xdr:nvSpPr>
        <xdr:cNvPr id="82" name="n_3aveValue【図書館】&#10;有形固定資産減価償却率"/>
        <xdr:cNvSpPr txBox="1"/>
      </xdr:nvSpPr>
      <xdr:spPr>
        <a:xfrm>
          <a:off x="1816735" y="6612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58420</xdr:rowOff>
    </xdr:from>
    <xdr:ext cx="405130" cy="259080"/>
    <xdr:sp macro="" textlink="">
      <xdr:nvSpPr>
        <xdr:cNvPr id="83" name="n_1mainValue【図書館】&#10;有形固定資産減価償却率"/>
        <xdr:cNvSpPr txBox="1"/>
      </xdr:nvSpPr>
      <xdr:spPr>
        <a:xfrm>
          <a:off x="3582035" y="623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94615</xdr:rowOff>
    </xdr:from>
    <xdr:ext cx="401955" cy="259080"/>
    <xdr:sp macro="" textlink="">
      <xdr:nvSpPr>
        <xdr:cNvPr id="84" name="n_2mainValue【図書館】&#10;有形固定資産減価償却率"/>
        <xdr:cNvSpPr txBox="1"/>
      </xdr:nvSpPr>
      <xdr:spPr>
        <a:xfrm>
          <a:off x="2705735" y="6266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120650</xdr:rowOff>
    </xdr:from>
    <xdr:ext cx="401955" cy="255905"/>
    <xdr:sp macro="" textlink="">
      <xdr:nvSpPr>
        <xdr:cNvPr id="85" name="n_3mainValue【図書館】&#10;有形固定資産減価償却率"/>
        <xdr:cNvSpPr txBox="1"/>
      </xdr:nvSpPr>
      <xdr:spPr>
        <a:xfrm>
          <a:off x="1816735" y="6292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4" name="テキスト ボックス 93"/>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185" cy="255905"/>
    <xdr:sp macro="" textlink="">
      <xdr:nvSpPr>
        <xdr:cNvPr id="97" name="テキスト ボックス 96"/>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185" cy="259080"/>
    <xdr:sp macro="" textlink="">
      <xdr:nvSpPr>
        <xdr:cNvPr id="99" name="テキスト ボックス 98"/>
        <xdr:cNvSpPr txBox="1"/>
      </xdr:nvSpPr>
      <xdr:spPr>
        <a:xfrm>
          <a:off x="6136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185" cy="255905"/>
    <xdr:sp macro="" textlink="">
      <xdr:nvSpPr>
        <xdr:cNvPr id="101" name="テキスト ボックス 100"/>
        <xdr:cNvSpPr txBox="1"/>
      </xdr:nvSpPr>
      <xdr:spPr>
        <a:xfrm>
          <a:off x="6136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185" cy="258445"/>
    <xdr:sp macro="" textlink="">
      <xdr:nvSpPr>
        <xdr:cNvPr id="103" name="テキスト ボックス 102"/>
        <xdr:cNvSpPr txBox="1"/>
      </xdr:nvSpPr>
      <xdr:spPr>
        <a:xfrm>
          <a:off x="6136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185" cy="259080"/>
    <xdr:sp macro="" textlink="">
      <xdr:nvSpPr>
        <xdr:cNvPr id="105" name="テキスト ボックス 104"/>
        <xdr:cNvSpPr txBox="1"/>
      </xdr:nvSpPr>
      <xdr:spPr>
        <a:xfrm>
          <a:off x="6136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185" cy="255905"/>
    <xdr:sp macro="" textlink="">
      <xdr:nvSpPr>
        <xdr:cNvPr id="107" name="テキスト ボックス 106"/>
        <xdr:cNvSpPr txBox="1"/>
      </xdr:nvSpPr>
      <xdr:spPr>
        <a:xfrm>
          <a:off x="6136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09" name="テキスト ボックス 108"/>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48895</xdr:rowOff>
    </xdr:from>
    <xdr:to>
      <xdr:col>54</xdr:col>
      <xdr:colOff>189865</xdr:colOff>
      <xdr:row>42</xdr:row>
      <xdr:rowOff>48895</xdr:rowOff>
    </xdr:to>
    <xdr:cxnSp macro="">
      <xdr:nvCxnSpPr>
        <xdr:cNvPr id="111" name="直線コネクタ 110"/>
        <xdr:cNvCxnSpPr/>
      </xdr:nvCxnSpPr>
      <xdr:spPr>
        <a:xfrm flipV="1">
          <a:off x="10476865" y="58781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5905"/>
    <xdr:sp macro="" textlink="">
      <xdr:nvSpPr>
        <xdr:cNvPr id="112" name="【図書館】&#10;一人当たり面積最小値テキスト"/>
        <xdr:cNvSpPr txBox="1"/>
      </xdr:nvSpPr>
      <xdr:spPr>
        <a:xfrm>
          <a:off x="10515600" y="72536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3" name="直線コネクタ 112"/>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167005</xdr:rowOff>
    </xdr:from>
    <xdr:ext cx="469900" cy="255905"/>
    <xdr:sp macro="" textlink="">
      <xdr:nvSpPr>
        <xdr:cNvPr id="114" name="【図書館】&#10;一人当たり面積最大値テキスト"/>
        <xdr:cNvSpPr txBox="1"/>
      </xdr:nvSpPr>
      <xdr:spPr>
        <a:xfrm>
          <a:off x="10515600" y="56534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48895</xdr:rowOff>
    </xdr:from>
    <xdr:to>
      <xdr:col>55</xdr:col>
      <xdr:colOff>88900</xdr:colOff>
      <xdr:row>34</xdr:row>
      <xdr:rowOff>48895</xdr:rowOff>
    </xdr:to>
    <xdr:cxnSp macro="">
      <xdr:nvCxnSpPr>
        <xdr:cNvPr id="115" name="直線コネクタ 114"/>
        <xdr:cNvCxnSpPr/>
      </xdr:nvCxnSpPr>
      <xdr:spPr>
        <a:xfrm>
          <a:off x="10388600" y="587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4445</xdr:rowOff>
    </xdr:from>
    <xdr:ext cx="469900" cy="259080"/>
    <xdr:sp macro="" textlink="">
      <xdr:nvSpPr>
        <xdr:cNvPr id="116"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17" name="フローチャート: 判断 116"/>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3810</xdr:rowOff>
    </xdr:from>
    <xdr:to>
      <xdr:col>50</xdr:col>
      <xdr:colOff>165100</xdr:colOff>
      <xdr:row>40</xdr:row>
      <xdr:rowOff>105410</xdr:rowOff>
    </xdr:to>
    <xdr:sp macro="" textlink="">
      <xdr:nvSpPr>
        <xdr:cNvPr id="118" name="フローチャート: 判断 117"/>
        <xdr:cNvSpPr/>
      </xdr:nvSpPr>
      <xdr:spPr>
        <a:xfrm>
          <a:off x="9588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19" name="フローチャート: 判断 118"/>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46990</xdr:rowOff>
    </xdr:from>
    <xdr:to>
      <xdr:col>41</xdr:col>
      <xdr:colOff>101600</xdr:colOff>
      <xdr:row>40</xdr:row>
      <xdr:rowOff>148590</xdr:rowOff>
    </xdr:to>
    <xdr:sp macro="" textlink="">
      <xdr:nvSpPr>
        <xdr:cNvPr id="120" name="フローチャート: 判断 119"/>
        <xdr:cNvSpPr/>
      </xdr:nvSpPr>
      <xdr:spPr>
        <a:xfrm>
          <a:off x="7810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3810</xdr:rowOff>
    </xdr:from>
    <xdr:to>
      <xdr:col>55</xdr:col>
      <xdr:colOff>50800</xdr:colOff>
      <xdr:row>40</xdr:row>
      <xdr:rowOff>105410</xdr:rowOff>
    </xdr:to>
    <xdr:sp macro="" textlink="">
      <xdr:nvSpPr>
        <xdr:cNvPr id="126" name="楕円 125"/>
        <xdr:cNvSpPr/>
      </xdr:nvSpPr>
      <xdr:spPr>
        <a:xfrm>
          <a:off x="10426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153670</xdr:rowOff>
    </xdr:from>
    <xdr:ext cx="469900" cy="259080"/>
    <xdr:sp macro="" textlink="">
      <xdr:nvSpPr>
        <xdr:cNvPr id="127" name="【図書館】&#10;一人当たり面積該当値テキスト"/>
        <xdr:cNvSpPr txBox="1"/>
      </xdr:nvSpPr>
      <xdr:spPr>
        <a:xfrm>
          <a:off x="10515600" y="6840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3810</xdr:rowOff>
    </xdr:from>
    <xdr:to>
      <xdr:col>50</xdr:col>
      <xdr:colOff>165100</xdr:colOff>
      <xdr:row>40</xdr:row>
      <xdr:rowOff>105410</xdr:rowOff>
    </xdr:to>
    <xdr:sp macro="" textlink="">
      <xdr:nvSpPr>
        <xdr:cNvPr id="128" name="楕円 127"/>
        <xdr:cNvSpPr/>
      </xdr:nvSpPr>
      <xdr:spPr>
        <a:xfrm>
          <a:off x="9588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54610</xdr:rowOff>
    </xdr:from>
    <xdr:to>
      <xdr:col>55</xdr:col>
      <xdr:colOff>0</xdr:colOff>
      <xdr:row>40</xdr:row>
      <xdr:rowOff>54610</xdr:rowOff>
    </xdr:to>
    <xdr:cxnSp macro="">
      <xdr:nvCxnSpPr>
        <xdr:cNvPr id="129" name="直線コネクタ 128"/>
        <xdr:cNvCxnSpPr/>
      </xdr:nvCxnSpPr>
      <xdr:spPr>
        <a:xfrm>
          <a:off x="9639300" y="691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xdr:rowOff>
    </xdr:from>
    <xdr:to>
      <xdr:col>46</xdr:col>
      <xdr:colOff>38100</xdr:colOff>
      <xdr:row>40</xdr:row>
      <xdr:rowOff>105410</xdr:rowOff>
    </xdr:to>
    <xdr:sp macro="" textlink="">
      <xdr:nvSpPr>
        <xdr:cNvPr id="130" name="楕円 129"/>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54610</xdr:rowOff>
    </xdr:from>
    <xdr:to>
      <xdr:col>50</xdr:col>
      <xdr:colOff>114300</xdr:colOff>
      <xdr:row>40</xdr:row>
      <xdr:rowOff>54610</xdr:rowOff>
    </xdr:to>
    <xdr:cxnSp macro="">
      <xdr:nvCxnSpPr>
        <xdr:cNvPr id="131" name="直線コネクタ 130"/>
        <xdr:cNvCxnSpPr/>
      </xdr:nvCxnSpPr>
      <xdr:spPr>
        <a:xfrm>
          <a:off x="8750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xdr:rowOff>
    </xdr:from>
    <xdr:to>
      <xdr:col>41</xdr:col>
      <xdr:colOff>101600</xdr:colOff>
      <xdr:row>40</xdr:row>
      <xdr:rowOff>105410</xdr:rowOff>
    </xdr:to>
    <xdr:sp macro="" textlink="">
      <xdr:nvSpPr>
        <xdr:cNvPr id="132" name="楕円 131"/>
        <xdr:cNvSpPr/>
      </xdr:nvSpPr>
      <xdr:spPr>
        <a:xfrm>
          <a:off x="7810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54610</xdr:rowOff>
    </xdr:from>
    <xdr:to>
      <xdr:col>45</xdr:col>
      <xdr:colOff>177800</xdr:colOff>
      <xdr:row>40</xdr:row>
      <xdr:rowOff>54610</xdr:rowOff>
    </xdr:to>
    <xdr:cxnSp macro="">
      <xdr:nvCxnSpPr>
        <xdr:cNvPr id="133" name="直線コネクタ 132"/>
        <xdr:cNvCxnSpPr/>
      </xdr:nvCxnSpPr>
      <xdr:spPr>
        <a:xfrm>
          <a:off x="7861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96520</xdr:rowOff>
    </xdr:from>
    <xdr:ext cx="469900" cy="259080"/>
    <xdr:sp macro="" textlink="">
      <xdr:nvSpPr>
        <xdr:cNvPr id="134" name="n_1aveValue【図書館】&#10;一人当たり面積"/>
        <xdr:cNvSpPr txBox="1"/>
      </xdr:nvSpPr>
      <xdr:spPr>
        <a:xfrm>
          <a:off x="9391650" y="695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96520</xdr:rowOff>
    </xdr:from>
    <xdr:ext cx="466725" cy="259080"/>
    <xdr:sp macro="" textlink="">
      <xdr:nvSpPr>
        <xdr:cNvPr id="135" name="n_2aveValue【図書館】&#10;一人当たり面積"/>
        <xdr:cNvSpPr txBox="1"/>
      </xdr:nvSpPr>
      <xdr:spPr>
        <a:xfrm>
          <a:off x="8515350" y="6954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139700</xdr:rowOff>
    </xdr:from>
    <xdr:ext cx="466725" cy="259080"/>
    <xdr:sp macro="" textlink="">
      <xdr:nvSpPr>
        <xdr:cNvPr id="136" name="n_3aveValue【図書館】&#10;一人当たり面積"/>
        <xdr:cNvSpPr txBox="1"/>
      </xdr:nvSpPr>
      <xdr:spPr>
        <a:xfrm>
          <a:off x="7626350" y="6997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121920</xdr:rowOff>
    </xdr:from>
    <xdr:ext cx="469900" cy="255905"/>
    <xdr:sp macro="" textlink="">
      <xdr:nvSpPr>
        <xdr:cNvPr id="137" name="n_1mainValue【図書館】&#10;一人当たり面積"/>
        <xdr:cNvSpPr txBox="1"/>
      </xdr:nvSpPr>
      <xdr:spPr>
        <a:xfrm>
          <a:off x="9391650" y="6637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121920</xdr:rowOff>
    </xdr:from>
    <xdr:ext cx="466725" cy="255905"/>
    <xdr:sp macro="" textlink="">
      <xdr:nvSpPr>
        <xdr:cNvPr id="138" name="n_2mainValue【図書館】&#10;一人当たり面積"/>
        <xdr:cNvSpPr txBox="1"/>
      </xdr:nvSpPr>
      <xdr:spPr>
        <a:xfrm>
          <a:off x="8515350" y="6637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121920</xdr:rowOff>
    </xdr:from>
    <xdr:ext cx="466725" cy="255905"/>
    <xdr:sp macro="" textlink="">
      <xdr:nvSpPr>
        <xdr:cNvPr id="139" name="n_3mainValue【図書館】&#10;一人当たり面積"/>
        <xdr:cNvSpPr txBox="1"/>
      </xdr:nvSpPr>
      <xdr:spPr>
        <a:xfrm>
          <a:off x="7626350" y="6637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8" name="テキスト ボックス 14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5915" cy="255905"/>
    <xdr:sp macro="" textlink="">
      <xdr:nvSpPr>
        <xdr:cNvPr id="150" name="テキスト ボックス 149"/>
        <xdr:cNvSpPr txBox="1"/>
      </xdr:nvSpPr>
      <xdr:spPr>
        <a:xfrm>
          <a:off x="422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2" name="テキスト ボックス 15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4" name="テキスト ボックス 15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56" name="テキスト ボックス 155"/>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8" name="テキスト ボックス 15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4185" cy="259080"/>
    <xdr:sp macro="" textlink="">
      <xdr:nvSpPr>
        <xdr:cNvPr id="160" name="テキスト ボックス 159"/>
        <xdr:cNvSpPr txBox="1"/>
      </xdr:nvSpPr>
      <xdr:spPr>
        <a:xfrm>
          <a:off x="294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62" name="テキスト ボックス 161"/>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121920</xdr:rowOff>
    </xdr:from>
    <xdr:ext cx="405130" cy="255905"/>
    <xdr:sp macro="" textlink="">
      <xdr:nvSpPr>
        <xdr:cNvPr id="165" name="【体育館・プール】&#10;有形固定資産減価償却率最小値テキスト"/>
        <xdr:cNvSpPr txBox="1"/>
      </xdr:nvSpPr>
      <xdr:spPr>
        <a:xfrm>
          <a:off x="4673600" y="110947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121920</xdr:rowOff>
    </xdr:from>
    <xdr:ext cx="405130" cy="255905"/>
    <xdr:sp macro="" textlink="">
      <xdr:nvSpPr>
        <xdr:cNvPr id="167" name="【体育館・プール】&#10;有形固定資産減価償却率最大値テキスト"/>
        <xdr:cNvSpPr txBox="1"/>
      </xdr:nvSpPr>
      <xdr:spPr>
        <a:xfrm>
          <a:off x="4673600" y="9380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93345</xdr:rowOff>
    </xdr:from>
    <xdr:ext cx="405130" cy="259080"/>
    <xdr:sp macro="" textlink="">
      <xdr:nvSpPr>
        <xdr:cNvPr id="169" name="【体育館・プール】&#10;有形固定資産減価償却率平均値テキスト"/>
        <xdr:cNvSpPr txBox="1"/>
      </xdr:nvSpPr>
      <xdr:spPr>
        <a:xfrm>
          <a:off x="4673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4" name="テキスト ボックス 17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5" name="テキスト ボックス 17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6" name="テキスト ボックス 17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7" name="テキスト ボックス 17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8" name="テキスト ボックス 17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9" name="楕円 178"/>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126365</xdr:rowOff>
    </xdr:from>
    <xdr:ext cx="405130" cy="259080"/>
    <xdr:sp macro="" textlink="">
      <xdr:nvSpPr>
        <xdr:cNvPr id="180" name="【体育館・プール】&#10;有形固定資産減価償却率該当値テキスト"/>
        <xdr:cNvSpPr txBox="1"/>
      </xdr:nvSpPr>
      <xdr:spPr>
        <a:xfrm>
          <a:off x="4673600"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1" name="楕円 180"/>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154940</xdr:rowOff>
    </xdr:from>
    <xdr:to>
      <xdr:col>24</xdr:col>
      <xdr:colOff>63500</xdr:colOff>
      <xdr:row>60</xdr:row>
      <xdr:rowOff>24765</xdr:rowOff>
    </xdr:to>
    <xdr:cxnSp macro="">
      <xdr:nvCxnSpPr>
        <xdr:cNvPr id="182" name="直線コネクタ 181"/>
        <xdr:cNvCxnSpPr/>
      </xdr:nvCxnSpPr>
      <xdr:spPr>
        <a:xfrm flipV="1">
          <a:off x="3797300" y="102704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83" name="楕円 182"/>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38100</xdr:rowOff>
    </xdr:to>
    <xdr:cxnSp macro="">
      <xdr:nvCxnSpPr>
        <xdr:cNvPr id="184" name="直線コネクタ 183"/>
        <xdr:cNvCxnSpPr/>
      </xdr:nvCxnSpPr>
      <xdr:spPr>
        <a:xfrm flipV="1">
          <a:off x="2908300" y="10311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85" name="楕円 184"/>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74930</xdr:rowOff>
    </xdr:to>
    <xdr:cxnSp macro="">
      <xdr:nvCxnSpPr>
        <xdr:cNvPr id="186" name="直線コネクタ 185"/>
        <xdr:cNvCxnSpPr/>
      </xdr:nvCxnSpPr>
      <xdr:spPr>
        <a:xfrm flipV="1">
          <a:off x="2019300" y="103251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68580</xdr:rowOff>
    </xdr:from>
    <xdr:ext cx="405130" cy="259080"/>
    <xdr:sp macro="" textlink="">
      <xdr:nvSpPr>
        <xdr:cNvPr id="187" name="n_1aveValue【体育館・プール】&#10;有形固定資産減価償却率"/>
        <xdr:cNvSpPr txBox="1"/>
      </xdr:nvSpPr>
      <xdr:spPr>
        <a:xfrm>
          <a:off x="3582035"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95250</xdr:rowOff>
    </xdr:from>
    <xdr:ext cx="401955" cy="259080"/>
    <xdr:sp macro="" textlink="">
      <xdr:nvSpPr>
        <xdr:cNvPr id="188" name="n_2aveValue【体育館・プール】&#10;有形固定資産減価償却率"/>
        <xdr:cNvSpPr txBox="1"/>
      </xdr:nvSpPr>
      <xdr:spPr>
        <a:xfrm>
          <a:off x="2705735" y="10382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66675</xdr:rowOff>
    </xdr:from>
    <xdr:ext cx="401955" cy="255905"/>
    <xdr:sp macro="" textlink="">
      <xdr:nvSpPr>
        <xdr:cNvPr id="189" name="n_3aveValue【体育館・プール】&#10;有形固定資産減価償却率"/>
        <xdr:cNvSpPr txBox="1"/>
      </xdr:nvSpPr>
      <xdr:spPr>
        <a:xfrm>
          <a:off x="1816735" y="105251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92075</xdr:rowOff>
    </xdr:from>
    <xdr:ext cx="405130" cy="259080"/>
    <xdr:sp macro="" textlink="">
      <xdr:nvSpPr>
        <xdr:cNvPr id="190" name="n_1mainValue【体育館・プール】&#10;有形固定資産減価償却率"/>
        <xdr:cNvSpPr txBox="1"/>
      </xdr:nvSpPr>
      <xdr:spPr>
        <a:xfrm>
          <a:off x="3582035" y="1003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105410</xdr:rowOff>
    </xdr:from>
    <xdr:ext cx="401955" cy="259080"/>
    <xdr:sp macro="" textlink="">
      <xdr:nvSpPr>
        <xdr:cNvPr id="191" name="n_2mainValue【体育館・プール】&#10;有形固定資産減価償却率"/>
        <xdr:cNvSpPr txBox="1"/>
      </xdr:nvSpPr>
      <xdr:spPr>
        <a:xfrm>
          <a:off x="2705735" y="10049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141605</xdr:rowOff>
    </xdr:from>
    <xdr:ext cx="401955" cy="259080"/>
    <xdr:sp macro="" textlink="">
      <xdr:nvSpPr>
        <xdr:cNvPr id="192" name="n_3mainValue【体育館・プール】&#10;有形固定資産減価償却率"/>
        <xdr:cNvSpPr txBox="1"/>
      </xdr:nvSpPr>
      <xdr:spPr>
        <a:xfrm>
          <a:off x="1816735" y="10085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1" name="テキスト ボックス 200"/>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04" name="テキスト ボックス 203"/>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06" name="テキスト ボックス 205"/>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08" name="テキスト ボックス 207"/>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10" name="テキスト ボックス 209"/>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12" name="テキスト ボックス 211"/>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14" name="テキスト ボックス 213"/>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156210</xdr:rowOff>
    </xdr:from>
    <xdr:ext cx="469900" cy="255905"/>
    <xdr:sp macro="" textlink="">
      <xdr:nvSpPr>
        <xdr:cNvPr id="217" name="【体育館・プール】&#10;一人当たり面積最小値テキスト"/>
        <xdr:cNvSpPr txBox="1"/>
      </xdr:nvSpPr>
      <xdr:spPr>
        <a:xfrm>
          <a:off x="10515600" y="109575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118110</xdr:rowOff>
    </xdr:from>
    <xdr:ext cx="469900" cy="259080"/>
    <xdr:sp macro="" textlink="">
      <xdr:nvSpPr>
        <xdr:cNvPr id="219" name="【体育館・プール】&#10;一人当たり面積最大値テキスト"/>
        <xdr:cNvSpPr txBox="1"/>
      </xdr:nvSpPr>
      <xdr:spPr>
        <a:xfrm>
          <a:off x="10515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41910</xdr:rowOff>
    </xdr:from>
    <xdr:ext cx="469900" cy="255905"/>
    <xdr:sp macro="" textlink="">
      <xdr:nvSpPr>
        <xdr:cNvPr id="221" name="【体育館・プール】&#10;一人当たり面積平均値テキスト"/>
        <xdr:cNvSpPr txBox="1"/>
      </xdr:nvSpPr>
      <xdr:spPr>
        <a:xfrm>
          <a:off x="10515600" y="105003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6" name="テキスト ボックス 225"/>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27" name="テキスト ボックス 226"/>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28" name="テキスト ボックス 227"/>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29" name="テキスト ボックス 228"/>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0" name="テキスト ボックス 229"/>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31" name="楕円 230"/>
        <xdr:cNvSpPr/>
      </xdr:nvSpPr>
      <xdr:spPr>
        <a:xfrm>
          <a:off x="10426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109220</xdr:rowOff>
    </xdr:from>
    <xdr:ext cx="469900" cy="255905"/>
    <xdr:sp macro="" textlink="">
      <xdr:nvSpPr>
        <xdr:cNvPr id="232" name="【体育館・プール】&#10;一人当たり面積該当値テキスト"/>
        <xdr:cNvSpPr txBox="1"/>
      </xdr:nvSpPr>
      <xdr:spPr>
        <a:xfrm>
          <a:off x="10515600" y="102247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33" name="楕円 232"/>
        <xdr:cNvSpPr/>
      </xdr:nvSpPr>
      <xdr:spPr>
        <a:xfrm>
          <a:off x="958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140970</xdr:rowOff>
    </xdr:to>
    <xdr:cxnSp macro="">
      <xdr:nvCxnSpPr>
        <xdr:cNvPr id="234" name="直線コネクタ 233"/>
        <xdr:cNvCxnSpPr/>
      </xdr:nvCxnSpPr>
      <xdr:spPr>
        <a:xfrm flipV="1">
          <a:off x="9639300" y="104241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35" name="楕円 234"/>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140970</xdr:rowOff>
    </xdr:from>
    <xdr:to>
      <xdr:col>50</xdr:col>
      <xdr:colOff>114300</xdr:colOff>
      <xdr:row>60</xdr:row>
      <xdr:rowOff>140970</xdr:rowOff>
    </xdr:to>
    <xdr:cxnSp macro="">
      <xdr:nvCxnSpPr>
        <xdr:cNvPr id="236" name="直線コネクタ 235"/>
        <xdr:cNvCxnSpPr/>
      </xdr:nvCxnSpPr>
      <xdr:spPr>
        <a:xfrm>
          <a:off x="8750300" y="10427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93980</xdr:rowOff>
    </xdr:from>
    <xdr:to>
      <xdr:col>41</xdr:col>
      <xdr:colOff>101600</xdr:colOff>
      <xdr:row>61</xdr:row>
      <xdr:rowOff>24130</xdr:rowOff>
    </xdr:to>
    <xdr:sp macro="" textlink="">
      <xdr:nvSpPr>
        <xdr:cNvPr id="237" name="楕円 236"/>
        <xdr:cNvSpPr/>
      </xdr:nvSpPr>
      <xdr:spPr>
        <a:xfrm>
          <a:off x="781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140970</xdr:rowOff>
    </xdr:from>
    <xdr:to>
      <xdr:col>45</xdr:col>
      <xdr:colOff>177800</xdr:colOff>
      <xdr:row>60</xdr:row>
      <xdr:rowOff>144780</xdr:rowOff>
    </xdr:to>
    <xdr:cxnSp macro="">
      <xdr:nvCxnSpPr>
        <xdr:cNvPr id="238" name="直線コネクタ 237"/>
        <xdr:cNvCxnSpPr/>
      </xdr:nvCxnSpPr>
      <xdr:spPr>
        <a:xfrm flipV="1">
          <a:off x="7861300" y="10427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57</xdr:row>
      <xdr:rowOff>124460</xdr:rowOff>
    </xdr:from>
    <xdr:ext cx="469900" cy="259080"/>
    <xdr:sp macro="" textlink="">
      <xdr:nvSpPr>
        <xdr:cNvPr id="239" name="n_1aveValue【体育館・プール】&#10;一人当たり面積"/>
        <xdr:cNvSpPr txBox="1"/>
      </xdr:nvSpPr>
      <xdr:spPr>
        <a:xfrm>
          <a:off x="939165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6725" cy="259080"/>
    <xdr:sp macro="" textlink="">
      <xdr:nvSpPr>
        <xdr:cNvPr id="240" name="n_2aveValue【体育館・プール】&#10;一人当たり面積"/>
        <xdr:cNvSpPr txBox="1"/>
      </xdr:nvSpPr>
      <xdr:spPr>
        <a:xfrm>
          <a:off x="8515350" y="10645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19050</xdr:rowOff>
    </xdr:from>
    <xdr:ext cx="466725" cy="255905"/>
    <xdr:sp macro="" textlink="">
      <xdr:nvSpPr>
        <xdr:cNvPr id="241" name="n_3aveValue【体育館・プール】&#10;一人当たり面積"/>
        <xdr:cNvSpPr txBox="1"/>
      </xdr:nvSpPr>
      <xdr:spPr>
        <a:xfrm>
          <a:off x="7626350" y="106489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11430</xdr:rowOff>
    </xdr:from>
    <xdr:ext cx="469900" cy="259080"/>
    <xdr:sp macro="" textlink="">
      <xdr:nvSpPr>
        <xdr:cNvPr id="242" name="n_1mainValue【体育館・プール】&#10;一人当たり面積"/>
        <xdr:cNvSpPr txBox="1"/>
      </xdr:nvSpPr>
      <xdr:spPr>
        <a:xfrm>
          <a:off x="9391650" y="1046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36830</xdr:rowOff>
    </xdr:from>
    <xdr:ext cx="466725" cy="259080"/>
    <xdr:sp macro="" textlink="">
      <xdr:nvSpPr>
        <xdr:cNvPr id="243" name="n_2mainValue【体育館・プール】&#10;一人当たり面積"/>
        <xdr:cNvSpPr txBox="1"/>
      </xdr:nvSpPr>
      <xdr:spPr>
        <a:xfrm>
          <a:off x="8515350" y="10152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40640</xdr:rowOff>
    </xdr:from>
    <xdr:ext cx="466725" cy="255905"/>
    <xdr:sp macro="" textlink="">
      <xdr:nvSpPr>
        <xdr:cNvPr id="244" name="n_3mainValue【体育館・プール】&#10;一人当たり面積"/>
        <xdr:cNvSpPr txBox="1"/>
      </xdr:nvSpPr>
      <xdr:spPr>
        <a:xfrm>
          <a:off x="7626350" y="1015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53" name="テキスト ボックス 252"/>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915" cy="259080"/>
    <xdr:sp macro="" textlink="">
      <xdr:nvSpPr>
        <xdr:cNvPr id="255" name="テキスト ボックス 254"/>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905"/>
    <xdr:sp macro="" textlink="">
      <xdr:nvSpPr>
        <xdr:cNvPr id="257" name="テキスト ボックス 256"/>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9" name="テキスト ボックス 25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1" name="テキスト ボックス 26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63" name="テキスト ボックス 262"/>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185" cy="259080"/>
    <xdr:sp macro="" textlink="">
      <xdr:nvSpPr>
        <xdr:cNvPr id="265" name="テキスト ボックス 264"/>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67" name="テキスト ボックス 266"/>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22860</xdr:rowOff>
    </xdr:from>
    <xdr:ext cx="405130" cy="259080"/>
    <xdr:sp macro="" textlink="">
      <xdr:nvSpPr>
        <xdr:cNvPr id="270" name="【福祉施設】&#10;有形固定資産減価償却率最小値テキスト"/>
        <xdr:cNvSpPr txBox="1"/>
      </xdr:nvSpPr>
      <xdr:spPr>
        <a:xfrm>
          <a:off x="4673600"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272" name="【福祉施設】&#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88265</xdr:rowOff>
    </xdr:from>
    <xdr:ext cx="405130" cy="255905"/>
    <xdr:sp macro="" textlink="">
      <xdr:nvSpPr>
        <xdr:cNvPr id="274" name="【福祉施設】&#10;有形固定資産減価償却率平均値テキスト"/>
        <xdr:cNvSpPr txBox="1"/>
      </xdr:nvSpPr>
      <xdr:spPr>
        <a:xfrm>
          <a:off x="4673600" y="139757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78740</xdr:rowOff>
    </xdr:from>
    <xdr:to>
      <xdr:col>20</xdr:col>
      <xdr:colOff>38100</xdr:colOff>
      <xdr:row>83</xdr:row>
      <xdr:rowOff>8890</xdr:rowOff>
    </xdr:to>
    <xdr:sp macro="" textlink="">
      <xdr:nvSpPr>
        <xdr:cNvPr id="276" name="フローチャート: 判断 275"/>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9" name="テキスト ボックス 27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0" name="テキスト ボックス 27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1" name="テキスト ボックス 28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2" name="テキスト ボックス 28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3" name="テキスト ボックス 28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135890</xdr:rowOff>
    </xdr:from>
    <xdr:to>
      <xdr:col>24</xdr:col>
      <xdr:colOff>114300</xdr:colOff>
      <xdr:row>83</xdr:row>
      <xdr:rowOff>66040</xdr:rowOff>
    </xdr:to>
    <xdr:sp macro="" textlink="">
      <xdr:nvSpPr>
        <xdr:cNvPr id="284" name="楕円 283"/>
        <xdr:cNvSpPr/>
      </xdr:nvSpPr>
      <xdr:spPr>
        <a:xfrm>
          <a:off x="45847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114300</xdr:rowOff>
    </xdr:from>
    <xdr:ext cx="405130" cy="259080"/>
    <xdr:sp macro="" textlink="">
      <xdr:nvSpPr>
        <xdr:cNvPr id="285" name="【福祉施設】&#10;有形固定資産減価償却率該当値テキスト"/>
        <xdr:cNvSpPr txBox="1"/>
      </xdr:nvSpPr>
      <xdr:spPr>
        <a:xfrm>
          <a:off x="4673600"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143510</xdr:rowOff>
    </xdr:from>
    <xdr:to>
      <xdr:col>20</xdr:col>
      <xdr:colOff>38100</xdr:colOff>
      <xdr:row>83</xdr:row>
      <xdr:rowOff>73660</xdr:rowOff>
    </xdr:to>
    <xdr:sp macro="" textlink="">
      <xdr:nvSpPr>
        <xdr:cNvPr id="286" name="楕円 285"/>
        <xdr:cNvSpPr/>
      </xdr:nvSpPr>
      <xdr:spPr>
        <a:xfrm>
          <a:off x="3746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xdr:rowOff>
    </xdr:from>
    <xdr:to>
      <xdr:col>24</xdr:col>
      <xdr:colOff>63500</xdr:colOff>
      <xdr:row>83</xdr:row>
      <xdr:rowOff>22860</xdr:rowOff>
    </xdr:to>
    <xdr:cxnSp macro="">
      <xdr:nvCxnSpPr>
        <xdr:cNvPr id="287" name="直線コネクタ 286"/>
        <xdr:cNvCxnSpPr/>
      </xdr:nvCxnSpPr>
      <xdr:spPr>
        <a:xfrm flipV="1">
          <a:off x="3797300" y="142455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88" name="楕円 287"/>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22860</xdr:rowOff>
    </xdr:from>
    <xdr:to>
      <xdr:col>19</xdr:col>
      <xdr:colOff>177800</xdr:colOff>
      <xdr:row>83</xdr:row>
      <xdr:rowOff>45720</xdr:rowOff>
    </xdr:to>
    <xdr:cxnSp macro="">
      <xdr:nvCxnSpPr>
        <xdr:cNvPr id="289" name="直線コネクタ 288"/>
        <xdr:cNvCxnSpPr/>
      </xdr:nvCxnSpPr>
      <xdr:spPr>
        <a:xfrm flipV="1">
          <a:off x="2908300" y="14253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290" name="楕円 289"/>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45720</xdr:rowOff>
    </xdr:to>
    <xdr:cxnSp macro="">
      <xdr:nvCxnSpPr>
        <xdr:cNvPr id="291" name="直線コネクタ 290"/>
        <xdr:cNvCxnSpPr/>
      </xdr:nvCxnSpPr>
      <xdr:spPr>
        <a:xfrm>
          <a:off x="2019300" y="1427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25400</xdr:rowOff>
    </xdr:from>
    <xdr:ext cx="405130" cy="259080"/>
    <xdr:sp macro="" textlink="">
      <xdr:nvSpPr>
        <xdr:cNvPr id="292" name="n_1aveValue【福祉施設】&#10;有形固定資産減価償却率"/>
        <xdr:cNvSpPr txBox="1"/>
      </xdr:nvSpPr>
      <xdr:spPr>
        <a:xfrm>
          <a:off x="35820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1955" cy="255905"/>
    <xdr:sp macro="" textlink="">
      <xdr:nvSpPr>
        <xdr:cNvPr id="293" name="n_2aveValue【福祉施設】&#10;有形固定資産減価償却率"/>
        <xdr:cNvSpPr txBox="1"/>
      </xdr:nvSpPr>
      <xdr:spPr>
        <a:xfrm>
          <a:off x="2705735" y="13916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109220</xdr:rowOff>
    </xdr:from>
    <xdr:ext cx="401955" cy="255905"/>
    <xdr:sp macro="" textlink="">
      <xdr:nvSpPr>
        <xdr:cNvPr id="294" name="n_3aveValue【福祉施設】&#10;有形固定資産減価償却率"/>
        <xdr:cNvSpPr txBox="1"/>
      </xdr:nvSpPr>
      <xdr:spPr>
        <a:xfrm>
          <a:off x="1816735" y="14339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64770</xdr:rowOff>
    </xdr:from>
    <xdr:ext cx="405130" cy="255905"/>
    <xdr:sp macro="" textlink="">
      <xdr:nvSpPr>
        <xdr:cNvPr id="295" name="n_1mainValue【福祉施設】&#10;有形固定資産減価償却率"/>
        <xdr:cNvSpPr txBox="1"/>
      </xdr:nvSpPr>
      <xdr:spPr>
        <a:xfrm>
          <a:off x="3582035" y="142951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87630</xdr:rowOff>
    </xdr:from>
    <xdr:ext cx="401955" cy="255905"/>
    <xdr:sp macro="" textlink="">
      <xdr:nvSpPr>
        <xdr:cNvPr id="296" name="n_2mainValue【福祉施設】&#10;有形固定資産減価償却率"/>
        <xdr:cNvSpPr txBox="1"/>
      </xdr:nvSpPr>
      <xdr:spPr>
        <a:xfrm>
          <a:off x="2705735" y="143179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113030</xdr:rowOff>
    </xdr:from>
    <xdr:ext cx="401955" cy="259080"/>
    <xdr:sp macro="" textlink="">
      <xdr:nvSpPr>
        <xdr:cNvPr id="297" name="n_3mainValue【福祉施設】&#10;有形固定資産減価償却率"/>
        <xdr:cNvSpPr txBox="1"/>
      </xdr:nvSpPr>
      <xdr:spPr>
        <a:xfrm>
          <a:off x="1816735" y="14000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06" name="テキスト ボックス 305"/>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09" name="テキスト ボックス 308"/>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11" name="テキスト ボックス 310"/>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13" name="テキスト ボックス 312"/>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15" name="テキスト ボックス 314"/>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17" name="テキスト ボックス 316"/>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19" name="テキスト ボックス 318"/>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5905"/>
    <xdr:sp macro="" textlink="">
      <xdr:nvSpPr>
        <xdr:cNvPr id="322" name="【福祉施設】&#10;一人当たり面積最小値テキスト"/>
        <xdr:cNvSpPr txBox="1"/>
      </xdr:nvSpPr>
      <xdr:spPr>
        <a:xfrm>
          <a:off x="10515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162560</xdr:rowOff>
    </xdr:from>
    <xdr:ext cx="469900" cy="259080"/>
    <xdr:sp macro="" textlink="">
      <xdr:nvSpPr>
        <xdr:cNvPr id="324" name="【福祉施設】&#10;一人当たり面積最大値テキスト"/>
        <xdr:cNvSpPr txBox="1"/>
      </xdr:nvSpPr>
      <xdr:spPr>
        <a:xfrm>
          <a:off x="10515600" y="1302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29210</xdr:rowOff>
    </xdr:from>
    <xdr:ext cx="469900" cy="255905"/>
    <xdr:sp macro="" textlink="">
      <xdr:nvSpPr>
        <xdr:cNvPr id="326" name="【福祉施設】&#10;一人当たり面積平均値テキスト"/>
        <xdr:cNvSpPr txBox="1"/>
      </xdr:nvSpPr>
      <xdr:spPr>
        <a:xfrm>
          <a:off x="10515600" y="140881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2" name="テキスト ボックス 33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3" name="テキスト ボックス 33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4" name="テキスト ボックス 33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5" name="テキスト ボックス 33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19050</xdr:rowOff>
    </xdr:from>
    <xdr:to>
      <xdr:col>55</xdr:col>
      <xdr:colOff>50800</xdr:colOff>
      <xdr:row>79</xdr:row>
      <xdr:rowOff>120650</xdr:rowOff>
    </xdr:to>
    <xdr:sp macro="" textlink="">
      <xdr:nvSpPr>
        <xdr:cNvPr id="336" name="楕円 335"/>
        <xdr:cNvSpPr/>
      </xdr:nvSpPr>
      <xdr:spPr>
        <a:xfrm>
          <a:off x="104267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41910</xdr:rowOff>
    </xdr:from>
    <xdr:ext cx="469900" cy="255905"/>
    <xdr:sp macro="" textlink="">
      <xdr:nvSpPr>
        <xdr:cNvPr id="337" name="【福祉施設】&#10;一人当たり面積該当値テキスト"/>
        <xdr:cNvSpPr txBox="1"/>
      </xdr:nvSpPr>
      <xdr:spPr>
        <a:xfrm>
          <a:off x="10515600" y="13415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38" name="楕円 337"/>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69850</xdr:rowOff>
    </xdr:from>
    <xdr:to>
      <xdr:col>55</xdr:col>
      <xdr:colOff>0</xdr:colOff>
      <xdr:row>79</xdr:row>
      <xdr:rowOff>95250</xdr:rowOff>
    </xdr:to>
    <xdr:cxnSp macro="">
      <xdr:nvCxnSpPr>
        <xdr:cNvPr id="339" name="直線コネクタ 338"/>
        <xdr:cNvCxnSpPr/>
      </xdr:nvCxnSpPr>
      <xdr:spPr>
        <a:xfrm flipV="1">
          <a:off x="9639300" y="13614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40" name="楕円 339"/>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79</xdr:row>
      <xdr:rowOff>95250</xdr:rowOff>
    </xdr:to>
    <xdr:cxnSp macro="">
      <xdr:nvCxnSpPr>
        <xdr:cNvPr id="341" name="直線コネクタ 340"/>
        <xdr:cNvCxnSpPr/>
      </xdr:nvCxnSpPr>
      <xdr:spPr>
        <a:xfrm>
          <a:off x="8750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133350</xdr:rowOff>
    </xdr:from>
    <xdr:to>
      <xdr:col>41</xdr:col>
      <xdr:colOff>101600</xdr:colOff>
      <xdr:row>80</xdr:row>
      <xdr:rowOff>63500</xdr:rowOff>
    </xdr:to>
    <xdr:sp macro="" textlink="">
      <xdr:nvSpPr>
        <xdr:cNvPr id="342" name="楕円 341"/>
        <xdr:cNvSpPr/>
      </xdr:nvSpPr>
      <xdr:spPr>
        <a:xfrm>
          <a:off x="7810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80</xdr:row>
      <xdr:rowOff>12700</xdr:rowOff>
    </xdr:to>
    <xdr:cxnSp macro="">
      <xdr:nvCxnSpPr>
        <xdr:cNvPr id="343" name="直線コネクタ 342"/>
        <xdr:cNvCxnSpPr/>
      </xdr:nvCxnSpPr>
      <xdr:spPr>
        <a:xfrm flipV="1">
          <a:off x="7861300" y="136398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162560</xdr:rowOff>
    </xdr:from>
    <xdr:ext cx="469900" cy="259080"/>
    <xdr:sp macro="" textlink="">
      <xdr:nvSpPr>
        <xdr:cNvPr id="344" name="n_1aveValue【福祉施設】&#10;一人当たり面積"/>
        <xdr:cNvSpPr txBox="1"/>
      </xdr:nvSpPr>
      <xdr:spPr>
        <a:xfrm>
          <a:off x="9391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168910</xdr:rowOff>
    </xdr:from>
    <xdr:ext cx="466725" cy="255905"/>
    <xdr:sp macro="" textlink="">
      <xdr:nvSpPr>
        <xdr:cNvPr id="345" name="n_2aveValue【福祉施設】&#10;一人当たり面積"/>
        <xdr:cNvSpPr txBox="1"/>
      </xdr:nvSpPr>
      <xdr:spPr>
        <a:xfrm>
          <a:off x="8515350" y="14227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143510</xdr:rowOff>
    </xdr:from>
    <xdr:ext cx="466725" cy="255905"/>
    <xdr:sp macro="" textlink="">
      <xdr:nvSpPr>
        <xdr:cNvPr id="346" name="n_3aveValue【福祉施設】&#10;一人当たり面積"/>
        <xdr:cNvSpPr txBox="1"/>
      </xdr:nvSpPr>
      <xdr:spPr>
        <a:xfrm>
          <a:off x="7626350" y="14202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162560</xdr:rowOff>
    </xdr:from>
    <xdr:ext cx="469900" cy="259080"/>
    <xdr:sp macro="" textlink="">
      <xdr:nvSpPr>
        <xdr:cNvPr id="347" name="n_1mainValue【福祉施設】&#10;一人当たり面積"/>
        <xdr:cNvSpPr txBox="1"/>
      </xdr:nvSpPr>
      <xdr:spPr>
        <a:xfrm>
          <a:off x="939165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162560</xdr:rowOff>
    </xdr:from>
    <xdr:ext cx="466725" cy="259080"/>
    <xdr:sp macro="" textlink="">
      <xdr:nvSpPr>
        <xdr:cNvPr id="348" name="n_2mainValue【福祉施設】&#10;一人当たり面積"/>
        <xdr:cNvSpPr txBox="1"/>
      </xdr:nvSpPr>
      <xdr:spPr>
        <a:xfrm>
          <a:off x="8515350" y="13364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80010</xdr:rowOff>
    </xdr:from>
    <xdr:ext cx="466725" cy="259080"/>
    <xdr:sp macro="" textlink="">
      <xdr:nvSpPr>
        <xdr:cNvPr id="349" name="n_3mainValue【福祉施設】&#10;一人当たり面積"/>
        <xdr:cNvSpPr txBox="1"/>
      </xdr:nvSpPr>
      <xdr:spPr>
        <a:xfrm>
          <a:off x="7626350" y="13453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58" name="テキスト ボックス 357"/>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60" name="直線コネクタ 35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5915" cy="255905"/>
    <xdr:sp macro="" textlink="">
      <xdr:nvSpPr>
        <xdr:cNvPr id="361" name="テキスト ボックス 360"/>
        <xdr:cNvSpPr txBox="1"/>
      </xdr:nvSpPr>
      <xdr:spPr>
        <a:xfrm>
          <a:off x="422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62" name="直線コネクタ 36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63" name="テキスト ボックス 36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4" name="直線コネクタ 36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905"/>
    <xdr:sp macro="" textlink="">
      <xdr:nvSpPr>
        <xdr:cNvPr id="365" name="テキスト ボックス 364"/>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6" name="直線コネクタ 36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67" name="テキスト ボックス 36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8" name="直線コネクタ 36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9" name="テキスト ボックス 36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70" name="直線コネクタ 36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4185" cy="255905"/>
    <xdr:sp macro="" textlink="">
      <xdr:nvSpPr>
        <xdr:cNvPr id="371" name="テキスト ボックス 370"/>
        <xdr:cNvSpPr txBox="1"/>
      </xdr:nvSpPr>
      <xdr:spPr>
        <a:xfrm>
          <a:off x="294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185" cy="259080"/>
    <xdr:sp macro="" textlink="">
      <xdr:nvSpPr>
        <xdr:cNvPr id="373" name="テキスト ボックス 372"/>
        <xdr:cNvSpPr txBox="1"/>
      </xdr:nvSpPr>
      <xdr:spPr>
        <a:xfrm>
          <a:off x="294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25400</xdr:rowOff>
    </xdr:to>
    <xdr:cxnSp macro="">
      <xdr:nvCxnSpPr>
        <xdr:cNvPr id="375" name="直線コネクタ 374"/>
        <xdr:cNvCxnSpPr/>
      </xdr:nvCxnSpPr>
      <xdr:spPr>
        <a:xfrm flipV="1">
          <a:off x="4634865" y="171577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29210</xdr:rowOff>
    </xdr:from>
    <xdr:ext cx="405130" cy="255905"/>
    <xdr:sp macro="" textlink="">
      <xdr:nvSpPr>
        <xdr:cNvPr id="376" name="【市民会館】&#10;有形固定資産減価償却率最小値テキスト"/>
        <xdr:cNvSpPr txBox="1"/>
      </xdr:nvSpPr>
      <xdr:spPr>
        <a:xfrm>
          <a:off x="4673600" y="18545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25400</xdr:rowOff>
    </xdr:from>
    <xdr:to>
      <xdr:col>24</xdr:col>
      <xdr:colOff>152400</xdr:colOff>
      <xdr:row>108</xdr:row>
      <xdr:rowOff>25400</xdr:rowOff>
    </xdr:to>
    <xdr:cxnSp macro="">
      <xdr:nvCxnSpPr>
        <xdr:cNvPr id="377" name="直線コネクタ 376"/>
        <xdr:cNvCxnSpPr/>
      </xdr:nvCxnSpPr>
      <xdr:spPr>
        <a:xfrm>
          <a:off x="4546600" y="185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130810</xdr:rowOff>
    </xdr:from>
    <xdr:ext cx="405130" cy="259080"/>
    <xdr:sp macro="" textlink="">
      <xdr:nvSpPr>
        <xdr:cNvPr id="378" name="【市民会館】&#10;有形固定資産減価償却率最大値テキスト"/>
        <xdr:cNvSpPr txBox="1"/>
      </xdr:nvSpPr>
      <xdr:spPr>
        <a:xfrm>
          <a:off x="4673600" y="1693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379" name="直線コネクタ 378"/>
        <xdr:cNvCxnSpPr/>
      </xdr:nvCxnSpPr>
      <xdr:spPr>
        <a:xfrm>
          <a:off x="4546600" y="1715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134620</xdr:rowOff>
    </xdr:from>
    <xdr:ext cx="405130" cy="255905"/>
    <xdr:sp macro="" textlink="">
      <xdr:nvSpPr>
        <xdr:cNvPr id="380" name="【市民会館】&#10;有形固定資産減価償却率平均値テキスト"/>
        <xdr:cNvSpPr txBox="1"/>
      </xdr:nvSpPr>
      <xdr:spPr>
        <a:xfrm>
          <a:off x="4673600" y="177939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156210</xdr:rowOff>
    </xdr:from>
    <xdr:to>
      <xdr:col>24</xdr:col>
      <xdr:colOff>114300</xdr:colOff>
      <xdr:row>104</xdr:row>
      <xdr:rowOff>86360</xdr:rowOff>
    </xdr:to>
    <xdr:sp macro="" textlink="">
      <xdr:nvSpPr>
        <xdr:cNvPr id="381" name="フローチャート: 判断 380"/>
        <xdr:cNvSpPr/>
      </xdr:nvSpPr>
      <xdr:spPr>
        <a:xfrm>
          <a:off x="4584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167640</xdr:rowOff>
    </xdr:from>
    <xdr:to>
      <xdr:col>20</xdr:col>
      <xdr:colOff>38100</xdr:colOff>
      <xdr:row>104</xdr:row>
      <xdr:rowOff>97790</xdr:rowOff>
    </xdr:to>
    <xdr:sp macro="" textlink="">
      <xdr:nvSpPr>
        <xdr:cNvPr id="382" name="フローチャート: 判断 381"/>
        <xdr:cNvSpPr/>
      </xdr:nvSpPr>
      <xdr:spPr>
        <a:xfrm>
          <a:off x="3746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164465</xdr:rowOff>
    </xdr:to>
    <xdr:sp macro="" textlink="">
      <xdr:nvSpPr>
        <xdr:cNvPr id="384" name="フローチャート: 判断 383"/>
        <xdr:cNvSpPr/>
      </xdr:nvSpPr>
      <xdr:spPr>
        <a:xfrm>
          <a:off x="1968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5" name="テキスト ボックス 38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6" name="テキスト ボックス 38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7" name="テキスト ボックス 38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8" name="テキスト ボックス 38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9" name="テキスト ボックス 38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97790</xdr:rowOff>
    </xdr:from>
    <xdr:to>
      <xdr:col>24</xdr:col>
      <xdr:colOff>114300</xdr:colOff>
      <xdr:row>104</xdr:row>
      <xdr:rowOff>27305</xdr:rowOff>
    </xdr:to>
    <xdr:sp macro="" textlink="">
      <xdr:nvSpPr>
        <xdr:cNvPr id="390" name="楕円 389"/>
        <xdr:cNvSpPr/>
      </xdr:nvSpPr>
      <xdr:spPr>
        <a:xfrm>
          <a:off x="45847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120650</xdr:rowOff>
    </xdr:from>
    <xdr:ext cx="405130" cy="255905"/>
    <xdr:sp macro="" textlink="">
      <xdr:nvSpPr>
        <xdr:cNvPr id="391" name="【市民会館】&#10;有形固定資産減価償却率該当値テキスト"/>
        <xdr:cNvSpPr txBox="1"/>
      </xdr:nvSpPr>
      <xdr:spPr>
        <a:xfrm>
          <a:off x="4673600" y="176085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392" name="楕円 391"/>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103</xdr:row>
      <xdr:rowOff>147955</xdr:rowOff>
    </xdr:to>
    <xdr:cxnSp macro="">
      <xdr:nvCxnSpPr>
        <xdr:cNvPr id="393" name="直線コネクタ 392"/>
        <xdr:cNvCxnSpPr/>
      </xdr:nvCxnSpPr>
      <xdr:spPr>
        <a:xfrm>
          <a:off x="3797300" y="17438370"/>
          <a:ext cx="8382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102235</xdr:rowOff>
    </xdr:from>
    <xdr:to>
      <xdr:col>15</xdr:col>
      <xdr:colOff>101600</xdr:colOff>
      <xdr:row>102</xdr:row>
      <xdr:rowOff>32385</xdr:rowOff>
    </xdr:to>
    <xdr:sp macro="" textlink="">
      <xdr:nvSpPr>
        <xdr:cNvPr id="394" name="楕円 393"/>
        <xdr:cNvSpPr/>
      </xdr:nvSpPr>
      <xdr:spPr>
        <a:xfrm>
          <a:off x="2857500" y="17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153035</xdr:rowOff>
    </xdr:to>
    <xdr:cxnSp macro="">
      <xdr:nvCxnSpPr>
        <xdr:cNvPr id="395" name="直線コネクタ 394"/>
        <xdr:cNvCxnSpPr/>
      </xdr:nvCxnSpPr>
      <xdr:spPr>
        <a:xfrm flipV="1">
          <a:off x="2908300" y="174383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136525</xdr:rowOff>
    </xdr:from>
    <xdr:to>
      <xdr:col>10</xdr:col>
      <xdr:colOff>165100</xdr:colOff>
      <xdr:row>101</xdr:row>
      <xdr:rowOff>66675</xdr:rowOff>
    </xdr:to>
    <xdr:sp macro="" textlink="">
      <xdr:nvSpPr>
        <xdr:cNvPr id="396" name="楕円 395"/>
        <xdr:cNvSpPr/>
      </xdr:nvSpPr>
      <xdr:spPr>
        <a:xfrm>
          <a:off x="1968500" y="172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15875</xdr:rowOff>
    </xdr:from>
    <xdr:to>
      <xdr:col>15</xdr:col>
      <xdr:colOff>50800</xdr:colOff>
      <xdr:row>101</xdr:row>
      <xdr:rowOff>153035</xdr:rowOff>
    </xdr:to>
    <xdr:cxnSp macro="">
      <xdr:nvCxnSpPr>
        <xdr:cNvPr id="397" name="直線コネクタ 396"/>
        <xdr:cNvCxnSpPr/>
      </xdr:nvCxnSpPr>
      <xdr:spPr>
        <a:xfrm>
          <a:off x="2019300" y="1733232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88900</xdr:rowOff>
    </xdr:from>
    <xdr:ext cx="405130" cy="255905"/>
    <xdr:sp macro="" textlink="">
      <xdr:nvSpPr>
        <xdr:cNvPr id="398" name="n_1aveValue【市民会館】&#10;有形固定資産減価償却率"/>
        <xdr:cNvSpPr txBox="1"/>
      </xdr:nvSpPr>
      <xdr:spPr>
        <a:xfrm>
          <a:off x="3582035" y="17919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129540</xdr:rowOff>
    </xdr:from>
    <xdr:ext cx="401955" cy="259080"/>
    <xdr:sp macro="" textlink="">
      <xdr:nvSpPr>
        <xdr:cNvPr id="399" name="n_2aveValue【市民会館】&#10;有形固定資産減価償却率"/>
        <xdr:cNvSpPr txBox="1"/>
      </xdr:nvSpPr>
      <xdr:spPr>
        <a:xfrm>
          <a:off x="2705735" y="17960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155575</xdr:rowOff>
    </xdr:from>
    <xdr:ext cx="401955" cy="255905"/>
    <xdr:sp macro="" textlink="">
      <xdr:nvSpPr>
        <xdr:cNvPr id="400" name="n_3aveValue【市民会館】&#10;有形固定資産減価償却率"/>
        <xdr:cNvSpPr txBox="1"/>
      </xdr:nvSpPr>
      <xdr:spPr>
        <a:xfrm>
          <a:off x="1816735" y="179863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17780</xdr:rowOff>
    </xdr:from>
    <xdr:ext cx="405130" cy="255905"/>
    <xdr:sp macro="" textlink="">
      <xdr:nvSpPr>
        <xdr:cNvPr id="401" name="n_1mainValue【市民会館】&#10;有形固定資産減価償却率"/>
        <xdr:cNvSpPr txBox="1"/>
      </xdr:nvSpPr>
      <xdr:spPr>
        <a:xfrm>
          <a:off x="3582035" y="171627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48895</xdr:rowOff>
    </xdr:from>
    <xdr:ext cx="401955" cy="259080"/>
    <xdr:sp macro="" textlink="">
      <xdr:nvSpPr>
        <xdr:cNvPr id="402" name="n_2mainValue【市民会館】&#10;有形固定資産減価償却率"/>
        <xdr:cNvSpPr txBox="1"/>
      </xdr:nvSpPr>
      <xdr:spPr>
        <a:xfrm>
          <a:off x="2705735" y="17193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83185</xdr:rowOff>
    </xdr:from>
    <xdr:ext cx="401955" cy="259080"/>
    <xdr:sp macro="" textlink="">
      <xdr:nvSpPr>
        <xdr:cNvPr id="403" name="n_3mainValue【市民会館】&#10;有形固定資産減価償却率"/>
        <xdr:cNvSpPr txBox="1"/>
      </xdr:nvSpPr>
      <xdr:spPr>
        <a:xfrm>
          <a:off x="1816735" y="17056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12" name="テキスト ボックス 411"/>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185" cy="259080"/>
    <xdr:sp macro="" textlink="">
      <xdr:nvSpPr>
        <xdr:cNvPr id="415" name="テキスト ボックス 414"/>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185" cy="259080"/>
    <xdr:sp macro="" textlink="">
      <xdr:nvSpPr>
        <xdr:cNvPr id="417" name="テキスト ボックス 416"/>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185" cy="259080"/>
    <xdr:sp macro="" textlink="">
      <xdr:nvSpPr>
        <xdr:cNvPr id="419" name="テキスト ボックス 418"/>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185" cy="259080"/>
    <xdr:sp macro="" textlink="">
      <xdr:nvSpPr>
        <xdr:cNvPr id="421" name="テキスト ボックス 420"/>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23" name="テキスト ボックス 422"/>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114935</xdr:rowOff>
    </xdr:from>
    <xdr:to>
      <xdr:col>54</xdr:col>
      <xdr:colOff>189865</xdr:colOff>
      <xdr:row>107</xdr:row>
      <xdr:rowOff>92075</xdr:rowOff>
    </xdr:to>
    <xdr:cxnSp macro="">
      <xdr:nvCxnSpPr>
        <xdr:cNvPr id="425" name="直線コネクタ 424"/>
        <xdr:cNvCxnSpPr/>
      </xdr:nvCxnSpPr>
      <xdr:spPr>
        <a:xfrm flipV="1">
          <a:off x="10476865" y="1743138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95885</xdr:rowOff>
    </xdr:from>
    <xdr:ext cx="469900" cy="259080"/>
    <xdr:sp macro="" textlink="">
      <xdr:nvSpPr>
        <xdr:cNvPr id="426" name="【市民会館】&#10;一人当たり面積最小値テキスト"/>
        <xdr:cNvSpPr txBox="1"/>
      </xdr:nvSpPr>
      <xdr:spPr>
        <a:xfrm>
          <a:off x="105156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92075</xdr:rowOff>
    </xdr:from>
    <xdr:to>
      <xdr:col>55</xdr:col>
      <xdr:colOff>88900</xdr:colOff>
      <xdr:row>107</xdr:row>
      <xdr:rowOff>92075</xdr:rowOff>
    </xdr:to>
    <xdr:cxnSp macro="">
      <xdr:nvCxnSpPr>
        <xdr:cNvPr id="427" name="直線コネクタ 426"/>
        <xdr:cNvCxnSpPr/>
      </xdr:nvCxnSpPr>
      <xdr:spPr>
        <a:xfrm>
          <a:off x="10388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61595</xdr:rowOff>
    </xdr:from>
    <xdr:ext cx="469900" cy="259080"/>
    <xdr:sp macro="" textlink="">
      <xdr:nvSpPr>
        <xdr:cNvPr id="428" name="【市民会館】&#10;一人当たり面積最大値テキスト"/>
        <xdr:cNvSpPr txBox="1"/>
      </xdr:nvSpPr>
      <xdr:spPr>
        <a:xfrm>
          <a:off x="10515600" y="1720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114935</xdr:rowOff>
    </xdr:from>
    <xdr:to>
      <xdr:col>55</xdr:col>
      <xdr:colOff>88900</xdr:colOff>
      <xdr:row>101</xdr:row>
      <xdr:rowOff>114935</xdr:rowOff>
    </xdr:to>
    <xdr:cxnSp macro="">
      <xdr:nvCxnSpPr>
        <xdr:cNvPr id="429" name="直線コネクタ 428"/>
        <xdr:cNvCxnSpPr/>
      </xdr:nvCxnSpPr>
      <xdr:spPr>
        <a:xfrm>
          <a:off x="10388600" y="1743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78105</xdr:rowOff>
    </xdr:from>
    <xdr:ext cx="469900" cy="255905"/>
    <xdr:sp macro="" textlink="">
      <xdr:nvSpPr>
        <xdr:cNvPr id="430" name="【市民会館】&#10;一人当たり面積平均値テキスト"/>
        <xdr:cNvSpPr txBox="1"/>
      </xdr:nvSpPr>
      <xdr:spPr>
        <a:xfrm>
          <a:off x="10515600" y="1790890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55245</xdr:rowOff>
    </xdr:from>
    <xdr:to>
      <xdr:col>55</xdr:col>
      <xdr:colOff>50800</xdr:colOff>
      <xdr:row>105</xdr:row>
      <xdr:rowOff>156845</xdr:rowOff>
    </xdr:to>
    <xdr:sp macro="" textlink="">
      <xdr:nvSpPr>
        <xdr:cNvPr id="431" name="フローチャート: 判断 430"/>
        <xdr:cNvSpPr/>
      </xdr:nvSpPr>
      <xdr:spPr>
        <a:xfrm>
          <a:off x="104267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32" name="フローチャート: 判断 431"/>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34" name="フローチャート: 判断 433"/>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5" name="テキスト ボックス 43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6" name="テキスト ボックス 43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7" name="テキスト ボックス 43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8" name="テキスト ボックス 43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9" name="テキスト ボックス 43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27940</xdr:rowOff>
    </xdr:from>
    <xdr:to>
      <xdr:col>55</xdr:col>
      <xdr:colOff>50800</xdr:colOff>
      <xdr:row>107</xdr:row>
      <xdr:rowOff>129540</xdr:rowOff>
    </xdr:to>
    <xdr:sp macro="" textlink="">
      <xdr:nvSpPr>
        <xdr:cNvPr id="440" name="楕円 439"/>
        <xdr:cNvSpPr/>
      </xdr:nvSpPr>
      <xdr:spPr>
        <a:xfrm>
          <a:off x="104267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114300</xdr:rowOff>
    </xdr:from>
    <xdr:ext cx="469900" cy="259080"/>
    <xdr:sp macro="" textlink="">
      <xdr:nvSpPr>
        <xdr:cNvPr id="441" name="【市民会館】&#10;一人当たり面積該当値テキスト"/>
        <xdr:cNvSpPr txBox="1"/>
      </xdr:nvSpPr>
      <xdr:spPr>
        <a:xfrm>
          <a:off x="10515600" y="1828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162560</xdr:rowOff>
    </xdr:from>
    <xdr:to>
      <xdr:col>50</xdr:col>
      <xdr:colOff>165100</xdr:colOff>
      <xdr:row>107</xdr:row>
      <xdr:rowOff>92710</xdr:rowOff>
    </xdr:to>
    <xdr:sp macro="" textlink="">
      <xdr:nvSpPr>
        <xdr:cNvPr id="442" name="楕円 441"/>
        <xdr:cNvSpPr/>
      </xdr:nvSpPr>
      <xdr:spPr>
        <a:xfrm>
          <a:off x="9588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41910</xdr:rowOff>
    </xdr:from>
    <xdr:to>
      <xdr:col>55</xdr:col>
      <xdr:colOff>0</xdr:colOff>
      <xdr:row>107</xdr:row>
      <xdr:rowOff>78740</xdr:rowOff>
    </xdr:to>
    <xdr:cxnSp macro="">
      <xdr:nvCxnSpPr>
        <xdr:cNvPr id="443" name="直線コネクタ 442"/>
        <xdr:cNvCxnSpPr/>
      </xdr:nvCxnSpPr>
      <xdr:spPr>
        <a:xfrm>
          <a:off x="9639300" y="183870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27940</xdr:rowOff>
    </xdr:from>
    <xdr:to>
      <xdr:col>46</xdr:col>
      <xdr:colOff>38100</xdr:colOff>
      <xdr:row>107</xdr:row>
      <xdr:rowOff>129540</xdr:rowOff>
    </xdr:to>
    <xdr:sp macro="" textlink="">
      <xdr:nvSpPr>
        <xdr:cNvPr id="444" name="楕円 443"/>
        <xdr:cNvSpPr/>
      </xdr:nvSpPr>
      <xdr:spPr>
        <a:xfrm>
          <a:off x="8699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41910</xdr:rowOff>
    </xdr:from>
    <xdr:to>
      <xdr:col>50</xdr:col>
      <xdr:colOff>114300</xdr:colOff>
      <xdr:row>107</xdr:row>
      <xdr:rowOff>78740</xdr:rowOff>
    </xdr:to>
    <xdr:cxnSp macro="">
      <xdr:nvCxnSpPr>
        <xdr:cNvPr id="445" name="直線コネクタ 444"/>
        <xdr:cNvCxnSpPr/>
      </xdr:nvCxnSpPr>
      <xdr:spPr>
        <a:xfrm flipV="1">
          <a:off x="8750300" y="183870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32385</xdr:rowOff>
    </xdr:from>
    <xdr:to>
      <xdr:col>41</xdr:col>
      <xdr:colOff>101600</xdr:colOff>
      <xdr:row>107</xdr:row>
      <xdr:rowOff>133985</xdr:rowOff>
    </xdr:to>
    <xdr:sp macro="" textlink="">
      <xdr:nvSpPr>
        <xdr:cNvPr id="446" name="楕円 445"/>
        <xdr:cNvSpPr/>
      </xdr:nvSpPr>
      <xdr:spPr>
        <a:xfrm>
          <a:off x="7810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78740</xdr:rowOff>
    </xdr:from>
    <xdr:to>
      <xdr:col>45</xdr:col>
      <xdr:colOff>177800</xdr:colOff>
      <xdr:row>107</xdr:row>
      <xdr:rowOff>83185</xdr:rowOff>
    </xdr:to>
    <xdr:cxnSp macro="">
      <xdr:nvCxnSpPr>
        <xdr:cNvPr id="447" name="直線コネクタ 446"/>
        <xdr:cNvCxnSpPr/>
      </xdr:nvCxnSpPr>
      <xdr:spPr>
        <a:xfrm flipV="1">
          <a:off x="7861300" y="18423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48"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154940</xdr:rowOff>
    </xdr:from>
    <xdr:ext cx="466725" cy="255905"/>
    <xdr:sp macro="" textlink="">
      <xdr:nvSpPr>
        <xdr:cNvPr id="449" name="n_2aveValue【市民会館】&#10;一人当たり面積"/>
        <xdr:cNvSpPr txBox="1"/>
      </xdr:nvSpPr>
      <xdr:spPr>
        <a:xfrm>
          <a:off x="8515350" y="17814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6725" cy="258445"/>
    <xdr:sp macro="" textlink="">
      <xdr:nvSpPr>
        <xdr:cNvPr id="450" name="n_3aveValue【市民会館】&#10;一人当たり面積"/>
        <xdr:cNvSpPr txBox="1"/>
      </xdr:nvSpPr>
      <xdr:spPr>
        <a:xfrm>
          <a:off x="7626350" y="17818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83820</xdr:rowOff>
    </xdr:from>
    <xdr:ext cx="469900" cy="259080"/>
    <xdr:sp macro="" textlink="">
      <xdr:nvSpPr>
        <xdr:cNvPr id="451" name="n_1mainValue【市民会館】&#10;一人当たり面積"/>
        <xdr:cNvSpPr txBox="1"/>
      </xdr:nvSpPr>
      <xdr:spPr>
        <a:xfrm>
          <a:off x="9391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120650</xdr:rowOff>
    </xdr:from>
    <xdr:ext cx="466725" cy="255905"/>
    <xdr:sp macro="" textlink="">
      <xdr:nvSpPr>
        <xdr:cNvPr id="452" name="n_2mainValue【市民会館】&#10;一人当たり面積"/>
        <xdr:cNvSpPr txBox="1"/>
      </xdr:nvSpPr>
      <xdr:spPr>
        <a:xfrm>
          <a:off x="8515350" y="18465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125095</xdr:rowOff>
    </xdr:from>
    <xdr:ext cx="466725" cy="258445"/>
    <xdr:sp macro="" textlink="">
      <xdr:nvSpPr>
        <xdr:cNvPr id="453" name="n_3mainValue【市民会館】&#10;一人当たり面積"/>
        <xdr:cNvSpPr txBox="1"/>
      </xdr:nvSpPr>
      <xdr:spPr>
        <a:xfrm>
          <a:off x="7626350" y="184702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62" name="テキスト ボックス 461"/>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64" name="直線コネクタ 46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915" cy="255905"/>
    <xdr:sp macro="" textlink="">
      <xdr:nvSpPr>
        <xdr:cNvPr id="465" name="テキスト ボックス 464"/>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66" name="直線コネクタ 46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67" name="テキスト ボックス 46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68" name="直線コネクタ 46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69" name="テキスト ボックス 468"/>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70" name="直線コネクタ 46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71" name="テキスト ボックス 47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72" name="直線コネクタ 47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73" name="テキスト ボックス 47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74" name="直線コネクタ 47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185" cy="255905"/>
    <xdr:sp macro="" textlink="">
      <xdr:nvSpPr>
        <xdr:cNvPr id="475" name="テキスト ボックス 474"/>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477" name="テキスト ボックス 476"/>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82550</xdr:rowOff>
    </xdr:to>
    <xdr:cxnSp macro="">
      <xdr:nvCxnSpPr>
        <xdr:cNvPr id="479" name="直線コネクタ 478"/>
        <xdr:cNvCxnSpPr/>
      </xdr:nvCxnSpPr>
      <xdr:spPr>
        <a:xfrm flipV="1">
          <a:off x="16318865" y="572579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86360</xdr:rowOff>
    </xdr:from>
    <xdr:ext cx="340360" cy="255905"/>
    <xdr:sp macro="" textlink="">
      <xdr:nvSpPr>
        <xdr:cNvPr id="480" name="【一般廃棄物処理施設】&#10;有形固定資産減価償却率最小値テキスト"/>
        <xdr:cNvSpPr txBox="1"/>
      </xdr:nvSpPr>
      <xdr:spPr>
        <a:xfrm>
          <a:off x="16357600" y="728726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82550</xdr:rowOff>
    </xdr:from>
    <xdr:to>
      <xdr:col>86</xdr:col>
      <xdr:colOff>25400</xdr:colOff>
      <xdr:row>42</xdr:row>
      <xdr:rowOff>82550</xdr:rowOff>
    </xdr:to>
    <xdr:cxnSp macro="">
      <xdr:nvCxnSpPr>
        <xdr:cNvPr id="481" name="直線コネクタ 480"/>
        <xdr:cNvCxnSpPr/>
      </xdr:nvCxnSpPr>
      <xdr:spPr>
        <a:xfrm>
          <a:off x="16230600" y="728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405130" cy="259080"/>
    <xdr:sp macro="" textlink="">
      <xdr:nvSpPr>
        <xdr:cNvPr id="482" name="【一般廃棄物処理施設】&#10;有形固定資産減価償却率最大値テキスト"/>
        <xdr:cNvSpPr txBox="1"/>
      </xdr:nvSpPr>
      <xdr:spPr>
        <a:xfrm>
          <a:off x="16357600" y="550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83" name="直線コネクタ 482"/>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57785</xdr:rowOff>
    </xdr:from>
    <xdr:ext cx="405130" cy="259080"/>
    <xdr:sp macro="" textlink="">
      <xdr:nvSpPr>
        <xdr:cNvPr id="484" name="【一般廃棄物処理施設】&#10;有形固定資産減価償却率平均値テキスト"/>
        <xdr:cNvSpPr txBox="1"/>
      </xdr:nvSpPr>
      <xdr:spPr>
        <a:xfrm>
          <a:off x="16357600" y="6058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85" name="フローチャート: 判断 484"/>
        <xdr:cNvSpPr/>
      </xdr:nvSpPr>
      <xdr:spPr>
        <a:xfrm>
          <a:off x="16268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84455</xdr:rowOff>
    </xdr:from>
    <xdr:to>
      <xdr:col>81</xdr:col>
      <xdr:colOff>101600</xdr:colOff>
      <xdr:row>36</xdr:row>
      <xdr:rowOff>14605</xdr:rowOff>
    </xdr:to>
    <xdr:sp macro="" textlink="">
      <xdr:nvSpPr>
        <xdr:cNvPr id="486" name="フローチャート: 判断 485"/>
        <xdr:cNvSpPr/>
      </xdr:nvSpPr>
      <xdr:spPr>
        <a:xfrm>
          <a:off x="1543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132080</xdr:rowOff>
    </xdr:from>
    <xdr:to>
      <xdr:col>76</xdr:col>
      <xdr:colOff>165100</xdr:colOff>
      <xdr:row>36</xdr:row>
      <xdr:rowOff>61595</xdr:rowOff>
    </xdr:to>
    <xdr:sp macro="" textlink="">
      <xdr:nvSpPr>
        <xdr:cNvPr id="487" name="フローチャート: 判断 486"/>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88" name="フローチャート: 判断 487"/>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9" name="テキスト ボックス 48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90" name="テキスト ボックス 48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91" name="テキスト ボックス 49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92" name="テキスト ボックス 49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3" name="テキスト ボックス 49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40</xdr:row>
      <xdr:rowOff>74930</xdr:rowOff>
    </xdr:from>
    <xdr:to>
      <xdr:col>85</xdr:col>
      <xdr:colOff>177800</xdr:colOff>
      <xdr:row>41</xdr:row>
      <xdr:rowOff>4445</xdr:rowOff>
    </xdr:to>
    <xdr:sp macro="" textlink="">
      <xdr:nvSpPr>
        <xdr:cNvPr id="494" name="楕円 493"/>
        <xdr:cNvSpPr/>
      </xdr:nvSpPr>
      <xdr:spPr>
        <a:xfrm>
          <a:off x="162687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52705</xdr:rowOff>
    </xdr:from>
    <xdr:ext cx="405130" cy="255905"/>
    <xdr:sp macro="" textlink="">
      <xdr:nvSpPr>
        <xdr:cNvPr id="495" name="【一般廃棄物処理施設】&#10;有形固定資産減価償却率該当値テキスト"/>
        <xdr:cNvSpPr txBox="1"/>
      </xdr:nvSpPr>
      <xdr:spPr>
        <a:xfrm>
          <a:off x="16357600" y="6910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496" name="楕円 495"/>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125095</xdr:rowOff>
    </xdr:from>
    <xdr:to>
      <xdr:col>85</xdr:col>
      <xdr:colOff>127000</xdr:colOff>
      <xdr:row>40</xdr:row>
      <xdr:rowOff>169545</xdr:rowOff>
    </xdr:to>
    <xdr:cxnSp macro="">
      <xdr:nvCxnSpPr>
        <xdr:cNvPr id="497" name="直線コネクタ 496"/>
        <xdr:cNvCxnSpPr/>
      </xdr:nvCxnSpPr>
      <xdr:spPr>
        <a:xfrm flipV="1">
          <a:off x="15481300" y="69830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98" name="楕円 497"/>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41910</xdr:rowOff>
    </xdr:to>
    <xdr:cxnSp macro="">
      <xdr:nvCxnSpPr>
        <xdr:cNvPr id="499" name="直線コネクタ 498"/>
        <xdr:cNvCxnSpPr/>
      </xdr:nvCxnSpPr>
      <xdr:spPr>
        <a:xfrm flipV="1">
          <a:off x="14592300" y="70275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00" name="楕円 499"/>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41</xdr:row>
      <xdr:rowOff>41910</xdr:rowOff>
    </xdr:to>
    <xdr:cxnSp macro="">
      <xdr:nvCxnSpPr>
        <xdr:cNvPr id="501" name="直線コネクタ 500"/>
        <xdr:cNvCxnSpPr/>
      </xdr:nvCxnSpPr>
      <xdr:spPr>
        <a:xfrm>
          <a:off x="13703300" y="667131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31115</xdr:rowOff>
    </xdr:from>
    <xdr:ext cx="405130" cy="255905"/>
    <xdr:sp macro="" textlink="">
      <xdr:nvSpPr>
        <xdr:cNvPr id="502" name="n_1aveValue【一般廃棄物処理施設】&#10;有形固定資産減価償却率"/>
        <xdr:cNvSpPr txBox="1"/>
      </xdr:nvSpPr>
      <xdr:spPr>
        <a:xfrm>
          <a:off x="15266035" y="5860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78105</xdr:rowOff>
    </xdr:from>
    <xdr:ext cx="401955" cy="255905"/>
    <xdr:sp macro="" textlink="">
      <xdr:nvSpPr>
        <xdr:cNvPr id="503" name="n_2aveValue【一般廃棄物処理施設】&#10;有形固定資産減価償却率"/>
        <xdr:cNvSpPr txBox="1"/>
      </xdr:nvSpPr>
      <xdr:spPr>
        <a:xfrm>
          <a:off x="14389735" y="59074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4445</xdr:rowOff>
    </xdr:from>
    <xdr:ext cx="401955" cy="259080"/>
    <xdr:sp macro="" textlink="">
      <xdr:nvSpPr>
        <xdr:cNvPr id="504" name="n_3aveValue【一般廃棄物処理施設】&#10;有形固定資産減価償却率"/>
        <xdr:cNvSpPr txBox="1"/>
      </xdr:nvSpPr>
      <xdr:spPr>
        <a:xfrm>
          <a:off x="13500735" y="600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40640</xdr:rowOff>
    </xdr:from>
    <xdr:ext cx="405130" cy="255905"/>
    <xdr:sp macro="" textlink="">
      <xdr:nvSpPr>
        <xdr:cNvPr id="505" name="n_1mainValue【一般廃棄物処理施設】&#10;有形固定資産減価償却率"/>
        <xdr:cNvSpPr txBox="1"/>
      </xdr:nvSpPr>
      <xdr:spPr>
        <a:xfrm>
          <a:off x="15266035" y="7070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83820</xdr:rowOff>
    </xdr:from>
    <xdr:ext cx="401955" cy="259080"/>
    <xdr:sp macro="" textlink="">
      <xdr:nvSpPr>
        <xdr:cNvPr id="506" name="n_2mainValue【一般廃棄物処理施設】&#10;有形固定資産減価償却率"/>
        <xdr:cNvSpPr txBox="1"/>
      </xdr:nvSpPr>
      <xdr:spPr>
        <a:xfrm>
          <a:off x="14389735" y="7113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26670</xdr:rowOff>
    </xdr:from>
    <xdr:ext cx="401955" cy="259080"/>
    <xdr:sp macro="" textlink="">
      <xdr:nvSpPr>
        <xdr:cNvPr id="507" name="n_3mainValue【一般廃棄物処理施設】&#10;有形固定資産減価償却率"/>
        <xdr:cNvSpPr txBox="1"/>
      </xdr:nvSpPr>
      <xdr:spPr>
        <a:xfrm>
          <a:off x="13500735" y="671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16" name="テキスト ボックス 515"/>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745" cy="259080"/>
    <xdr:sp macro="" textlink="">
      <xdr:nvSpPr>
        <xdr:cNvPr id="519" name="テキスト ボックス 518"/>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2455" cy="259080"/>
    <xdr:sp macro="" textlink="">
      <xdr:nvSpPr>
        <xdr:cNvPr id="521" name="テキスト ボックス 520"/>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2455" cy="259080"/>
    <xdr:sp macro="" textlink="">
      <xdr:nvSpPr>
        <xdr:cNvPr id="523" name="テキスト ボックス 522"/>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2455" cy="259080"/>
    <xdr:sp macro="" textlink="">
      <xdr:nvSpPr>
        <xdr:cNvPr id="525" name="テキスト ボックス 524"/>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527" name="テキスト ボックス 526"/>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15240</xdr:rowOff>
    </xdr:from>
    <xdr:to>
      <xdr:col>116</xdr:col>
      <xdr:colOff>62865</xdr:colOff>
      <xdr:row>41</xdr:row>
      <xdr:rowOff>112395</xdr:rowOff>
    </xdr:to>
    <xdr:cxnSp macro="">
      <xdr:nvCxnSpPr>
        <xdr:cNvPr id="529" name="直線コネクタ 528"/>
        <xdr:cNvCxnSpPr/>
      </xdr:nvCxnSpPr>
      <xdr:spPr>
        <a:xfrm flipV="1">
          <a:off x="22160865" y="584454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530"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531" name="直線コネクタ 530"/>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133350</xdr:rowOff>
    </xdr:from>
    <xdr:ext cx="598805" cy="255905"/>
    <xdr:sp macro="" textlink="">
      <xdr:nvSpPr>
        <xdr:cNvPr id="532" name="【一般廃棄物処理施設】&#10;一人当たり有形固定資産（償却資産）額最大値テキスト"/>
        <xdr:cNvSpPr txBox="1"/>
      </xdr:nvSpPr>
      <xdr:spPr>
        <a:xfrm>
          <a:off x="22199600" y="56197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288,317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533" name="直線コネクタ 532"/>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36195</xdr:rowOff>
    </xdr:from>
    <xdr:ext cx="534670" cy="259080"/>
    <xdr:sp macro="" textlink="">
      <xdr:nvSpPr>
        <xdr:cNvPr id="534" name="【一般廃棄物処理施設】&#10;一人当たり有形固定資産（償却資産）額平均値テキスト"/>
        <xdr:cNvSpPr txBox="1"/>
      </xdr:nvSpPr>
      <xdr:spPr>
        <a:xfrm>
          <a:off x="22199600" y="67227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57785</xdr:rowOff>
    </xdr:from>
    <xdr:to>
      <xdr:col>116</xdr:col>
      <xdr:colOff>114300</xdr:colOff>
      <xdr:row>39</xdr:row>
      <xdr:rowOff>159385</xdr:rowOff>
    </xdr:to>
    <xdr:sp macro="" textlink="">
      <xdr:nvSpPr>
        <xdr:cNvPr id="535" name="フローチャート: 判断 534"/>
        <xdr:cNvSpPr/>
      </xdr:nvSpPr>
      <xdr:spPr>
        <a:xfrm>
          <a:off x="221107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83820</xdr:rowOff>
    </xdr:from>
    <xdr:to>
      <xdr:col>112</xdr:col>
      <xdr:colOff>38100</xdr:colOff>
      <xdr:row>40</xdr:row>
      <xdr:rowOff>13970</xdr:rowOff>
    </xdr:to>
    <xdr:sp macro="" textlink="">
      <xdr:nvSpPr>
        <xdr:cNvPr id="536" name="フローチャート: 判断 535"/>
        <xdr:cNvSpPr/>
      </xdr:nvSpPr>
      <xdr:spPr>
        <a:xfrm>
          <a:off x="21272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83185</xdr:rowOff>
    </xdr:from>
    <xdr:to>
      <xdr:col>107</xdr:col>
      <xdr:colOff>101600</xdr:colOff>
      <xdr:row>40</xdr:row>
      <xdr:rowOff>13335</xdr:rowOff>
    </xdr:to>
    <xdr:sp macro="" textlink="">
      <xdr:nvSpPr>
        <xdr:cNvPr id="537" name="フローチャート: 判断 536"/>
        <xdr:cNvSpPr/>
      </xdr:nvSpPr>
      <xdr:spPr>
        <a:xfrm>
          <a:off x="20383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94615</xdr:rowOff>
    </xdr:from>
    <xdr:to>
      <xdr:col>102</xdr:col>
      <xdr:colOff>165100</xdr:colOff>
      <xdr:row>40</xdr:row>
      <xdr:rowOff>24765</xdr:rowOff>
    </xdr:to>
    <xdr:sp macro="" textlink="">
      <xdr:nvSpPr>
        <xdr:cNvPr id="538" name="フローチャート: 判断 537"/>
        <xdr:cNvSpPr/>
      </xdr:nvSpPr>
      <xdr:spPr>
        <a:xfrm>
          <a:off x="19494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9" name="テキスト ボックス 53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40" name="テキスト ボックス 53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41" name="テキスト ボックス 54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42" name="テキスト ボックス 54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3" name="テキスト ボックス 54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48895</xdr:rowOff>
    </xdr:from>
    <xdr:to>
      <xdr:col>116</xdr:col>
      <xdr:colOff>114300</xdr:colOff>
      <xdr:row>39</xdr:row>
      <xdr:rowOff>150495</xdr:rowOff>
    </xdr:to>
    <xdr:sp macro="" textlink="">
      <xdr:nvSpPr>
        <xdr:cNvPr id="544" name="楕円 543"/>
        <xdr:cNvSpPr/>
      </xdr:nvSpPr>
      <xdr:spPr>
        <a:xfrm>
          <a:off x="221107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71755</xdr:rowOff>
    </xdr:from>
    <xdr:ext cx="534670" cy="259080"/>
    <xdr:sp macro="" textlink="">
      <xdr:nvSpPr>
        <xdr:cNvPr id="545" name="【一般廃棄物処理施設】&#10;一人当たり有形固定資産（償却資産）額該当値テキスト"/>
        <xdr:cNvSpPr txBox="1"/>
      </xdr:nvSpPr>
      <xdr:spPr>
        <a:xfrm>
          <a:off x="22199600"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41910</xdr:rowOff>
    </xdr:from>
    <xdr:to>
      <xdr:col>112</xdr:col>
      <xdr:colOff>38100</xdr:colOff>
      <xdr:row>39</xdr:row>
      <xdr:rowOff>143510</xdr:rowOff>
    </xdr:to>
    <xdr:sp macro="" textlink="">
      <xdr:nvSpPr>
        <xdr:cNvPr id="546" name="楕円 545"/>
        <xdr:cNvSpPr/>
      </xdr:nvSpPr>
      <xdr:spPr>
        <a:xfrm>
          <a:off x="21272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92710</xdr:rowOff>
    </xdr:from>
    <xdr:to>
      <xdr:col>116</xdr:col>
      <xdr:colOff>63500</xdr:colOff>
      <xdr:row>39</xdr:row>
      <xdr:rowOff>99695</xdr:rowOff>
    </xdr:to>
    <xdr:cxnSp macro="">
      <xdr:nvCxnSpPr>
        <xdr:cNvPr id="547" name="直線コネクタ 546"/>
        <xdr:cNvCxnSpPr/>
      </xdr:nvCxnSpPr>
      <xdr:spPr>
        <a:xfrm>
          <a:off x="21323300" y="67792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43815</xdr:rowOff>
    </xdr:from>
    <xdr:to>
      <xdr:col>107</xdr:col>
      <xdr:colOff>101600</xdr:colOff>
      <xdr:row>39</xdr:row>
      <xdr:rowOff>145415</xdr:rowOff>
    </xdr:to>
    <xdr:sp macro="" textlink="">
      <xdr:nvSpPr>
        <xdr:cNvPr id="548" name="楕円 547"/>
        <xdr:cNvSpPr/>
      </xdr:nvSpPr>
      <xdr:spPr>
        <a:xfrm>
          <a:off x="20383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92710</xdr:rowOff>
    </xdr:from>
    <xdr:to>
      <xdr:col>111</xdr:col>
      <xdr:colOff>177800</xdr:colOff>
      <xdr:row>39</xdr:row>
      <xdr:rowOff>94615</xdr:rowOff>
    </xdr:to>
    <xdr:cxnSp macro="">
      <xdr:nvCxnSpPr>
        <xdr:cNvPr id="549" name="直線コネクタ 548"/>
        <xdr:cNvCxnSpPr/>
      </xdr:nvCxnSpPr>
      <xdr:spPr>
        <a:xfrm flipV="1">
          <a:off x="20434300" y="6779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58420</xdr:rowOff>
    </xdr:from>
    <xdr:to>
      <xdr:col>102</xdr:col>
      <xdr:colOff>165100</xdr:colOff>
      <xdr:row>41</xdr:row>
      <xdr:rowOff>160020</xdr:rowOff>
    </xdr:to>
    <xdr:sp macro="" textlink="">
      <xdr:nvSpPr>
        <xdr:cNvPr id="550" name="楕円 549"/>
        <xdr:cNvSpPr/>
      </xdr:nvSpPr>
      <xdr:spPr>
        <a:xfrm>
          <a:off x="19494500" y="70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94615</xdr:rowOff>
    </xdr:from>
    <xdr:to>
      <xdr:col>107</xdr:col>
      <xdr:colOff>50800</xdr:colOff>
      <xdr:row>41</xdr:row>
      <xdr:rowOff>109220</xdr:rowOff>
    </xdr:to>
    <xdr:cxnSp macro="">
      <xdr:nvCxnSpPr>
        <xdr:cNvPr id="551" name="直線コネクタ 550"/>
        <xdr:cNvCxnSpPr/>
      </xdr:nvCxnSpPr>
      <xdr:spPr>
        <a:xfrm flipV="1">
          <a:off x="19545300" y="678116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5080</xdr:rowOff>
    </xdr:from>
    <xdr:ext cx="534670" cy="259080"/>
    <xdr:sp macro="" textlink="">
      <xdr:nvSpPr>
        <xdr:cNvPr id="552" name="n_1aveValue【一般廃棄物処理施設】&#10;一人当たり有形固定資産（償却資産）額"/>
        <xdr:cNvSpPr txBox="1"/>
      </xdr:nvSpPr>
      <xdr:spPr>
        <a:xfrm>
          <a:off x="21043265" y="686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4445</xdr:rowOff>
    </xdr:from>
    <xdr:ext cx="531495" cy="259080"/>
    <xdr:sp macro="" textlink="">
      <xdr:nvSpPr>
        <xdr:cNvPr id="553" name="n_2aveValue【一般廃棄物処理施設】&#10;一人当たり有形固定資産（償却資産）額"/>
        <xdr:cNvSpPr txBox="1"/>
      </xdr:nvSpPr>
      <xdr:spPr>
        <a:xfrm>
          <a:off x="20166965" y="6862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41275</xdr:rowOff>
    </xdr:from>
    <xdr:ext cx="531495" cy="255905"/>
    <xdr:sp macro="" textlink="">
      <xdr:nvSpPr>
        <xdr:cNvPr id="554" name="n_3aveValue【一般廃棄物処理施設】&#10;一人当たり有形固定資産（償却資産）額"/>
        <xdr:cNvSpPr txBox="1"/>
      </xdr:nvSpPr>
      <xdr:spPr>
        <a:xfrm>
          <a:off x="19277965" y="6556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37</xdr:row>
      <xdr:rowOff>160020</xdr:rowOff>
    </xdr:from>
    <xdr:ext cx="534670" cy="259080"/>
    <xdr:sp macro="" textlink="">
      <xdr:nvSpPr>
        <xdr:cNvPr id="555" name="n_1mainValue【一般廃棄物処理施設】&#10;一人当たり有形固定資産（償却資産）額"/>
        <xdr:cNvSpPr txBox="1"/>
      </xdr:nvSpPr>
      <xdr:spPr>
        <a:xfrm>
          <a:off x="21043265"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161925</xdr:rowOff>
    </xdr:from>
    <xdr:ext cx="531495" cy="259080"/>
    <xdr:sp macro="" textlink="">
      <xdr:nvSpPr>
        <xdr:cNvPr id="556" name="n_2mainValue【一般廃棄物処理施設】&#10;一人当たり有形固定資産（償却資産）額"/>
        <xdr:cNvSpPr txBox="1"/>
      </xdr:nvSpPr>
      <xdr:spPr>
        <a:xfrm>
          <a:off x="20166965" y="6505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151130</xdr:rowOff>
    </xdr:from>
    <xdr:ext cx="466725" cy="259080"/>
    <xdr:sp macro="" textlink="">
      <xdr:nvSpPr>
        <xdr:cNvPr id="557" name="n_3mainValue【一般廃棄物処理施設】&#10;一人当たり有形固定資産（償却資産）額"/>
        <xdr:cNvSpPr txBox="1"/>
      </xdr:nvSpPr>
      <xdr:spPr>
        <a:xfrm>
          <a:off x="19310350" y="7180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66" name="テキスト ボックス 56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5915" cy="259080"/>
    <xdr:sp macro="" textlink="">
      <xdr:nvSpPr>
        <xdr:cNvPr id="569" name="テキスト ボックス 568"/>
        <xdr:cNvSpPr txBox="1"/>
      </xdr:nvSpPr>
      <xdr:spPr>
        <a:xfrm>
          <a:off x="12106910" y="10906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71" name="テキスト ボックス 57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73" name="テキスト ボックス 572"/>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75" name="テキスト ボックス 57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77" name="テキスト ボックス 57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185" cy="255905"/>
    <xdr:sp macro="" textlink="">
      <xdr:nvSpPr>
        <xdr:cNvPr id="579" name="テキスト ボックス 578"/>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80010</xdr:rowOff>
    </xdr:from>
    <xdr:to>
      <xdr:col>85</xdr:col>
      <xdr:colOff>126365</xdr:colOff>
      <xdr:row>64</xdr:row>
      <xdr:rowOff>0</xdr:rowOff>
    </xdr:to>
    <xdr:cxnSp macro="">
      <xdr:nvCxnSpPr>
        <xdr:cNvPr id="581" name="直線コネクタ 580"/>
        <xdr:cNvCxnSpPr/>
      </xdr:nvCxnSpPr>
      <xdr:spPr>
        <a:xfrm flipV="1">
          <a:off x="16318865" y="95097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340360" cy="259080"/>
    <xdr:sp macro="" textlink="">
      <xdr:nvSpPr>
        <xdr:cNvPr id="582" name="【保健センター・保健所】&#10;有形固定資産減価償却率最小値テキスト"/>
        <xdr:cNvSpPr txBox="1"/>
      </xdr:nvSpPr>
      <xdr:spPr>
        <a:xfrm>
          <a:off x="1635760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26670</xdr:rowOff>
    </xdr:from>
    <xdr:ext cx="405130" cy="259080"/>
    <xdr:sp macro="" textlink="">
      <xdr:nvSpPr>
        <xdr:cNvPr id="584" name="【保健センター・保健所】&#10;有形固定資産減価償却率最大値テキスト"/>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156845</xdr:rowOff>
    </xdr:from>
    <xdr:ext cx="405130" cy="255905"/>
    <xdr:sp macro="" textlink="">
      <xdr:nvSpPr>
        <xdr:cNvPr id="586" name="【保健センター・保健所】&#10;有形固定資産減価償却率平均値テキスト"/>
        <xdr:cNvSpPr txBox="1"/>
      </xdr:nvSpPr>
      <xdr:spPr>
        <a:xfrm>
          <a:off x="16357600" y="99294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91" name="テキスト ボックス 59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92" name="テキスト ボックス 59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93" name="テキスト ボックス 59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94" name="テキスト ボックス 59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95" name="テキスト ボックス 59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63</xdr:row>
      <xdr:rowOff>25400</xdr:rowOff>
    </xdr:from>
    <xdr:to>
      <xdr:col>85</xdr:col>
      <xdr:colOff>177800</xdr:colOff>
      <xdr:row>63</xdr:row>
      <xdr:rowOff>127000</xdr:rowOff>
    </xdr:to>
    <xdr:sp macro="" textlink="">
      <xdr:nvSpPr>
        <xdr:cNvPr id="596" name="楕円 595"/>
        <xdr:cNvSpPr/>
      </xdr:nvSpPr>
      <xdr:spPr>
        <a:xfrm>
          <a:off x="16268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111760</xdr:rowOff>
    </xdr:from>
    <xdr:ext cx="340360" cy="255905"/>
    <xdr:sp macro="" textlink="">
      <xdr:nvSpPr>
        <xdr:cNvPr id="597" name="【保健センター・保健所】&#10;有形固定資産減価償却率該当値テキスト"/>
        <xdr:cNvSpPr txBox="1"/>
      </xdr:nvSpPr>
      <xdr:spPr>
        <a:xfrm>
          <a:off x="16357600" y="1074166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82550</xdr:rowOff>
    </xdr:from>
    <xdr:to>
      <xdr:col>81</xdr:col>
      <xdr:colOff>101600</xdr:colOff>
      <xdr:row>64</xdr:row>
      <xdr:rowOff>12700</xdr:rowOff>
    </xdr:to>
    <xdr:sp macro="" textlink="">
      <xdr:nvSpPr>
        <xdr:cNvPr id="598" name="楕円 597"/>
        <xdr:cNvSpPr/>
      </xdr:nvSpPr>
      <xdr:spPr>
        <a:xfrm>
          <a:off x="1543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133350</xdr:rowOff>
    </xdr:to>
    <xdr:cxnSp macro="">
      <xdr:nvCxnSpPr>
        <xdr:cNvPr id="599" name="直線コネクタ 598"/>
        <xdr:cNvCxnSpPr/>
      </xdr:nvCxnSpPr>
      <xdr:spPr>
        <a:xfrm flipV="1">
          <a:off x="15481300" y="108775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139700</xdr:rowOff>
    </xdr:from>
    <xdr:to>
      <xdr:col>76</xdr:col>
      <xdr:colOff>165100</xdr:colOff>
      <xdr:row>64</xdr:row>
      <xdr:rowOff>69850</xdr:rowOff>
    </xdr:to>
    <xdr:sp macro="" textlink="">
      <xdr:nvSpPr>
        <xdr:cNvPr id="600" name="楕円 599"/>
        <xdr:cNvSpPr/>
      </xdr:nvSpPr>
      <xdr:spPr>
        <a:xfrm>
          <a:off x="1454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133350</xdr:rowOff>
    </xdr:from>
    <xdr:to>
      <xdr:col>81</xdr:col>
      <xdr:colOff>50800</xdr:colOff>
      <xdr:row>64</xdr:row>
      <xdr:rowOff>19050</xdr:rowOff>
    </xdr:to>
    <xdr:cxnSp macro="">
      <xdr:nvCxnSpPr>
        <xdr:cNvPr id="601" name="直線コネクタ 600"/>
        <xdr:cNvCxnSpPr/>
      </xdr:nvCxnSpPr>
      <xdr:spPr>
        <a:xfrm flipV="1">
          <a:off x="14592300" y="109347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27305</xdr:rowOff>
    </xdr:from>
    <xdr:to>
      <xdr:col>72</xdr:col>
      <xdr:colOff>38100</xdr:colOff>
      <xdr:row>56</xdr:row>
      <xdr:rowOff>128905</xdr:rowOff>
    </xdr:to>
    <xdr:sp macro="" textlink="">
      <xdr:nvSpPr>
        <xdr:cNvPr id="602" name="楕円 601"/>
        <xdr:cNvSpPr/>
      </xdr:nvSpPr>
      <xdr:spPr>
        <a:xfrm>
          <a:off x="13652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78105</xdr:rowOff>
    </xdr:from>
    <xdr:to>
      <xdr:col>76</xdr:col>
      <xdr:colOff>114300</xdr:colOff>
      <xdr:row>64</xdr:row>
      <xdr:rowOff>19050</xdr:rowOff>
    </xdr:to>
    <xdr:cxnSp macro="">
      <xdr:nvCxnSpPr>
        <xdr:cNvPr id="603" name="直線コネクタ 602"/>
        <xdr:cNvCxnSpPr/>
      </xdr:nvCxnSpPr>
      <xdr:spPr>
        <a:xfrm>
          <a:off x="13703300" y="9679305"/>
          <a:ext cx="889000" cy="131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139700</xdr:rowOff>
    </xdr:from>
    <xdr:ext cx="405130" cy="259080"/>
    <xdr:sp macro="" textlink="">
      <xdr:nvSpPr>
        <xdr:cNvPr id="604" name="n_1aveValue【保健センター・保健所】&#10;有形固定資産減価償却率"/>
        <xdr:cNvSpPr txBox="1"/>
      </xdr:nvSpPr>
      <xdr:spPr>
        <a:xfrm>
          <a:off x="15266035"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153035</xdr:rowOff>
    </xdr:from>
    <xdr:ext cx="401955" cy="259080"/>
    <xdr:sp macro="" textlink="">
      <xdr:nvSpPr>
        <xdr:cNvPr id="605" name="n_2aveValue【保健センター・保健所】&#10;有形固定資産減価償却率"/>
        <xdr:cNvSpPr txBox="1"/>
      </xdr:nvSpPr>
      <xdr:spPr>
        <a:xfrm>
          <a:off x="14389735" y="9925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49530</xdr:rowOff>
    </xdr:from>
    <xdr:ext cx="401955" cy="259080"/>
    <xdr:sp macro="" textlink="">
      <xdr:nvSpPr>
        <xdr:cNvPr id="606" name="n_3aveValue【保健センター・保健所】&#10;有形固定資産減価償却率"/>
        <xdr:cNvSpPr txBox="1"/>
      </xdr:nvSpPr>
      <xdr:spPr>
        <a:xfrm>
          <a:off x="13500735" y="103365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64</xdr:row>
      <xdr:rowOff>3810</xdr:rowOff>
    </xdr:from>
    <xdr:ext cx="340360" cy="259080"/>
    <xdr:sp macro="" textlink="">
      <xdr:nvSpPr>
        <xdr:cNvPr id="607" name="n_1mainValue【保健センター・保健所】&#10;有形固定資産減価償却率"/>
        <xdr:cNvSpPr txBox="1"/>
      </xdr:nvSpPr>
      <xdr:spPr>
        <a:xfrm>
          <a:off x="1529842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64</xdr:row>
      <xdr:rowOff>60960</xdr:rowOff>
    </xdr:from>
    <xdr:ext cx="340360" cy="259080"/>
    <xdr:sp macro="" textlink="">
      <xdr:nvSpPr>
        <xdr:cNvPr id="608" name="n_2mainValue【保健センター・保健所】&#10;有形固定資産減価償却率"/>
        <xdr:cNvSpPr txBox="1"/>
      </xdr:nvSpPr>
      <xdr:spPr>
        <a:xfrm>
          <a:off x="14422120" y="11033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145415</xdr:rowOff>
    </xdr:from>
    <xdr:ext cx="401955" cy="255905"/>
    <xdr:sp macro="" textlink="">
      <xdr:nvSpPr>
        <xdr:cNvPr id="609" name="n_3mainValue【保健センター・保健所】&#10;有形固定資産減価償却率"/>
        <xdr:cNvSpPr txBox="1"/>
      </xdr:nvSpPr>
      <xdr:spPr>
        <a:xfrm>
          <a:off x="13500735" y="94037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18" name="テキスト ボックス 61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621" name="テキスト ボックス 620"/>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623" name="テキスト ボックス 622"/>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625" name="テキスト ボックス 624"/>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627" name="テキスト ボックス 626"/>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29" name="テキスト ボックス 628"/>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63</xdr:row>
      <xdr:rowOff>80010</xdr:rowOff>
    </xdr:to>
    <xdr:cxnSp macro="">
      <xdr:nvCxnSpPr>
        <xdr:cNvPr id="631" name="直線コネクタ 630"/>
        <xdr:cNvCxnSpPr/>
      </xdr:nvCxnSpPr>
      <xdr:spPr>
        <a:xfrm flipV="1">
          <a:off x="22160865" y="960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83820</xdr:rowOff>
    </xdr:from>
    <xdr:ext cx="469900" cy="259080"/>
    <xdr:sp macro="" textlink="">
      <xdr:nvSpPr>
        <xdr:cNvPr id="632"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34"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86360</xdr:rowOff>
    </xdr:from>
    <xdr:ext cx="469900" cy="255905"/>
    <xdr:sp macro="" textlink="">
      <xdr:nvSpPr>
        <xdr:cNvPr id="636" name="【保健センター・保健所】&#10;一人当たり面積平均値テキスト"/>
        <xdr:cNvSpPr txBox="1"/>
      </xdr:nvSpPr>
      <xdr:spPr>
        <a:xfrm>
          <a:off x="22199600" y="102019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41" name="テキスト ボックス 640"/>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42" name="テキスト ボックス 641"/>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43" name="テキスト ボックス 642"/>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44" name="テキスト ボックス 643"/>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45" name="テキスト ボックス 644"/>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6" name="楕円 645"/>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92710</xdr:rowOff>
    </xdr:from>
    <xdr:ext cx="469900" cy="259080"/>
    <xdr:sp macro="" textlink="">
      <xdr:nvSpPr>
        <xdr:cNvPr id="647" name="【保健センター・保健所】&#10;一人当たり面積該当値テキスト"/>
        <xdr:cNvSpPr txBox="1"/>
      </xdr:nvSpPr>
      <xdr:spPr>
        <a:xfrm>
          <a:off x="22199600" y="1072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48" name="楕円 647"/>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49" name="直線コネクタ 648"/>
        <xdr:cNvCxnSpPr/>
      </xdr:nvCxnSpPr>
      <xdr:spPr>
        <a:xfrm>
          <a:off x="21323300" y="1085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0" name="楕円 649"/>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1" name="直線コネクタ 650"/>
        <xdr:cNvCxnSpPr/>
      </xdr:nvCxnSpPr>
      <xdr:spPr>
        <a:xfrm>
          <a:off x="20434300" y="1085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2" name="楕円 65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63</xdr:row>
      <xdr:rowOff>57150</xdr:rowOff>
    </xdr:to>
    <xdr:cxnSp macro="">
      <xdr:nvCxnSpPr>
        <xdr:cNvPr id="653" name="直線コネクタ 652"/>
        <xdr:cNvCxnSpPr/>
      </xdr:nvCxnSpPr>
      <xdr:spPr>
        <a:xfrm>
          <a:off x="19545300" y="105156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113030</xdr:rowOff>
    </xdr:from>
    <xdr:ext cx="469900" cy="259080"/>
    <xdr:sp macro="" textlink="">
      <xdr:nvSpPr>
        <xdr:cNvPr id="654" name="n_1ave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113030</xdr:rowOff>
    </xdr:from>
    <xdr:ext cx="466725" cy="259080"/>
    <xdr:sp macro="" textlink="">
      <xdr:nvSpPr>
        <xdr:cNvPr id="655" name="n_2aveValue【保健センター・保健所】&#10;一人当たり面積"/>
        <xdr:cNvSpPr txBox="1"/>
      </xdr:nvSpPr>
      <xdr:spPr>
        <a:xfrm>
          <a:off x="20199350" y="10057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113030</xdr:rowOff>
    </xdr:from>
    <xdr:ext cx="466725" cy="259080"/>
    <xdr:sp macro="" textlink="">
      <xdr:nvSpPr>
        <xdr:cNvPr id="656" name="n_3aveValue【保健センター・保健所】&#10;一人当たり面積"/>
        <xdr:cNvSpPr txBox="1"/>
      </xdr:nvSpPr>
      <xdr:spPr>
        <a:xfrm>
          <a:off x="19310350" y="10057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99060</xdr:rowOff>
    </xdr:from>
    <xdr:ext cx="469900" cy="255905"/>
    <xdr:sp macro="" textlink="">
      <xdr:nvSpPr>
        <xdr:cNvPr id="657" name="n_1mainValue【保健センター・保健所】&#10;一人当たり面積"/>
        <xdr:cNvSpPr txBox="1"/>
      </xdr:nvSpPr>
      <xdr:spPr>
        <a:xfrm>
          <a:off x="21075650" y="10900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99060</xdr:rowOff>
    </xdr:from>
    <xdr:ext cx="466725" cy="255905"/>
    <xdr:sp macro="" textlink="">
      <xdr:nvSpPr>
        <xdr:cNvPr id="658" name="n_2mainValue【保健センター・保健所】&#10;一人当たり面積"/>
        <xdr:cNvSpPr txBox="1"/>
      </xdr:nvSpPr>
      <xdr:spPr>
        <a:xfrm>
          <a:off x="20199350" y="10900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99060</xdr:rowOff>
    </xdr:from>
    <xdr:ext cx="466725" cy="255905"/>
    <xdr:sp macro="" textlink="">
      <xdr:nvSpPr>
        <xdr:cNvPr id="659" name="n_3mainValue【保健センター・保健所】&#10;一人当たり面積"/>
        <xdr:cNvSpPr txBox="1"/>
      </xdr:nvSpPr>
      <xdr:spPr>
        <a:xfrm>
          <a:off x="19310350" y="10557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68" name="テキスト ボックス 667"/>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5915" cy="259080"/>
    <xdr:sp macro="" textlink="">
      <xdr:nvSpPr>
        <xdr:cNvPr id="670" name="テキスト ボックス 669"/>
        <xdr:cNvSpPr txBox="1"/>
      </xdr:nvSpPr>
      <xdr:spPr>
        <a:xfrm>
          <a:off x="12106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5905"/>
    <xdr:sp macro="" textlink="">
      <xdr:nvSpPr>
        <xdr:cNvPr id="672" name="テキスト ボックス 671"/>
        <xdr:cNvSpPr txBox="1"/>
      </xdr:nvSpPr>
      <xdr:spPr>
        <a:xfrm>
          <a:off x="12042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74" name="テキスト ボックス 67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76" name="テキスト ボックス 67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78" name="テキスト ボックス 677"/>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4185" cy="259080"/>
    <xdr:sp macro="" textlink="">
      <xdr:nvSpPr>
        <xdr:cNvPr id="680" name="テキスト ボックス 679"/>
        <xdr:cNvSpPr txBox="1"/>
      </xdr:nvSpPr>
      <xdr:spPr>
        <a:xfrm>
          <a:off x="11978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185" cy="259080"/>
    <xdr:sp macro="" textlink="">
      <xdr:nvSpPr>
        <xdr:cNvPr id="682" name="テキスト ボックス 681"/>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81915</xdr:rowOff>
    </xdr:from>
    <xdr:to>
      <xdr:col>85</xdr:col>
      <xdr:colOff>126365</xdr:colOff>
      <xdr:row>86</xdr:row>
      <xdr:rowOff>169545</xdr:rowOff>
    </xdr:to>
    <xdr:cxnSp macro="">
      <xdr:nvCxnSpPr>
        <xdr:cNvPr id="684" name="直線コネクタ 683"/>
        <xdr:cNvCxnSpPr/>
      </xdr:nvCxnSpPr>
      <xdr:spPr>
        <a:xfrm flipV="1">
          <a:off x="16318865" y="134550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1905</xdr:rowOff>
    </xdr:from>
    <xdr:ext cx="405130" cy="259080"/>
    <xdr:sp macro="" textlink="">
      <xdr:nvSpPr>
        <xdr:cNvPr id="685" name="【消防施設】&#10;有形固定資産減価償却率最小値テキスト"/>
        <xdr:cNvSpPr txBox="1"/>
      </xdr:nvSpPr>
      <xdr:spPr>
        <a:xfrm>
          <a:off x="16357600" y="1491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xdr:cNvCxnSpPr/>
      </xdr:nvCxnSpPr>
      <xdr:spPr>
        <a:xfrm>
          <a:off x="16230600" y="1491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29210</xdr:rowOff>
    </xdr:from>
    <xdr:ext cx="405130" cy="255905"/>
    <xdr:sp macro="" textlink="">
      <xdr:nvSpPr>
        <xdr:cNvPr id="687" name="【消防施設】&#10;有形固定資産減価償却率最大値テキスト"/>
        <xdr:cNvSpPr txBox="1"/>
      </xdr:nvSpPr>
      <xdr:spPr>
        <a:xfrm>
          <a:off x="16357600" y="13230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81915</xdr:rowOff>
    </xdr:from>
    <xdr:to>
      <xdr:col>86</xdr:col>
      <xdr:colOff>25400</xdr:colOff>
      <xdr:row>78</xdr:row>
      <xdr:rowOff>81915</xdr:rowOff>
    </xdr:to>
    <xdr:cxnSp macro="">
      <xdr:nvCxnSpPr>
        <xdr:cNvPr id="688" name="直線コネクタ 687"/>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60960</xdr:rowOff>
    </xdr:from>
    <xdr:ext cx="405130" cy="259080"/>
    <xdr:sp macro="" textlink="">
      <xdr:nvSpPr>
        <xdr:cNvPr id="689" name="【消防施設】&#10;有形固定資産減価償却率平均値テキスト"/>
        <xdr:cNvSpPr txBox="1"/>
      </xdr:nvSpPr>
      <xdr:spPr>
        <a:xfrm>
          <a:off x="16357600" y="1411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3" name="フローチャート: 判断 692"/>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4" name="テキスト ボックス 69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95" name="テキスト ボックス 69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6" name="テキスト ボックス 69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7" name="テキスト ボックス 69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8" name="テキスト ボックス 69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59690</xdr:rowOff>
    </xdr:from>
    <xdr:to>
      <xdr:col>85</xdr:col>
      <xdr:colOff>177800</xdr:colOff>
      <xdr:row>81</xdr:row>
      <xdr:rowOff>161290</xdr:rowOff>
    </xdr:to>
    <xdr:sp macro="" textlink="">
      <xdr:nvSpPr>
        <xdr:cNvPr id="699" name="楕円 698"/>
        <xdr:cNvSpPr/>
      </xdr:nvSpPr>
      <xdr:spPr>
        <a:xfrm>
          <a:off x="16268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82550</xdr:rowOff>
    </xdr:from>
    <xdr:ext cx="405130" cy="259080"/>
    <xdr:sp macro="" textlink="">
      <xdr:nvSpPr>
        <xdr:cNvPr id="700" name="【消防施設】&#10;有形固定資産減価償却率該当値テキスト"/>
        <xdr:cNvSpPr txBox="1"/>
      </xdr:nvSpPr>
      <xdr:spPr>
        <a:xfrm>
          <a:off x="16357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105410</xdr:rowOff>
    </xdr:from>
    <xdr:to>
      <xdr:col>81</xdr:col>
      <xdr:colOff>101600</xdr:colOff>
      <xdr:row>82</xdr:row>
      <xdr:rowOff>35560</xdr:rowOff>
    </xdr:to>
    <xdr:sp macro="" textlink="">
      <xdr:nvSpPr>
        <xdr:cNvPr id="701" name="楕円 700"/>
        <xdr:cNvSpPr/>
      </xdr:nvSpPr>
      <xdr:spPr>
        <a:xfrm>
          <a:off x="154305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110490</xdr:rowOff>
    </xdr:from>
    <xdr:to>
      <xdr:col>85</xdr:col>
      <xdr:colOff>127000</xdr:colOff>
      <xdr:row>81</xdr:row>
      <xdr:rowOff>156210</xdr:rowOff>
    </xdr:to>
    <xdr:cxnSp macro="">
      <xdr:nvCxnSpPr>
        <xdr:cNvPr id="702" name="直線コネクタ 701"/>
        <xdr:cNvCxnSpPr/>
      </xdr:nvCxnSpPr>
      <xdr:spPr>
        <a:xfrm flipV="1">
          <a:off x="15481300" y="139979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133985</xdr:rowOff>
    </xdr:from>
    <xdr:to>
      <xdr:col>76</xdr:col>
      <xdr:colOff>165100</xdr:colOff>
      <xdr:row>82</xdr:row>
      <xdr:rowOff>64135</xdr:rowOff>
    </xdr:to>
    <xdr:sp macro="" textlink="">
      <xdr:nvSpPr>
        <xdr:cNvPr id="703" name="楕円 702"/>
        <xdr:cNvSpPr/>
      </xdr:nvSpPr>
      <xdr:spPr>
        <a:xfrm>
          <a:off x="14541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156210</xdr:rowOff>
    </xdr:from>
    <xdr:to>
      <xdr:col>81</xdr:col>
      <xdr:colOff>50800</xdr:colOff>
      <xdr:row>82</xdr:row>
      <xdr:rowOff>13335</xdr:rowOff>
    </xdr:to>
    <xdr:cxnSp macro="">
      <xdr:nvCxnSpPr>
        <xdr:cNvPr id="704" name="直線コネクタ 703"/>
        <xdr:cNvCxnSpPr/>
      </xdr:nvCxnSpPr>
      <xdr:spPr>
        <a:xfrm flipV="1">
          <a:off x="14592300" y="140436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29210</xdr:rowOff>
    </xdr:from>
    <xdr:to>
      <xdr:col>72</xdr:col>
      <xdr:colOff>38100</xdr:colOff>
      <xdr:row>82</xdr:row>
      <xdr:rowOff>130810</xdr:rowOff>
    </xdr:to>
    <xdr:sp macro="" textlink="">
      <xdr:nvSpPr>
        <xdr:cNvPr id="705" name="楕円 704"/>
        <xdr:cNvSpPr/>
      </xdr:nvSpPr>
      <xdr:spPr>
        <a:xfrm>
          <a:off x="13652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13335</xdr:rowOff>
    </xdr:from>
    <xdr:to>
      <xdr:col>76</xdr:col>
      <xdr:colOff>114300</xdr:colOff>
      <xdr:row>82</xdr:row>
      <xdr:rowOff>80010</xdr:rowOff>
    </xdr:to>
    <xdr:cxnSp macro="">
      <xdr:nvCxnSpPr>
        <xdr:cNvPr id="706" name="直線コネクタ 705"/>
        <xdr:cNvCxnSpPr/>
      </xdr:nvCxnSpPr>
      <xdr:spPr>
        <a:xfrm flipV="1">
          <a:off x="13703300" y="140722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5905"/>
    <xdr:sp macro="" textlink="">
      <xdr:nvSpPr>
        <xdr:cNvPr id="707" name="n_1aveValue【消防施設】&#10;有形固定資産減価償却率"/>
        <xdr:cNvSpPr txBox="1"/>
      </xdr:nvSpPr>
      <xdr:spPr>
        <a:xfrm>
          <a:off x="15266035" y="14270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53340</xdr:rowOff>
    </xdr:from>
    <xdr:ext cx="401955" cy="255905"/>
    <xdr:sp macro="" textlink="">
      <xdr:nvSpPr>
        <xdr:cNvPr id="708" name="n_2aveValue【消防施設】&#10;有形固定資産減価償却率"/>
        <xdr:cNvSpPr txBox="1"/>
      </xdr:nvSpPr>
      <xdr:spPr>
        <a:xfrm>
          <a:off x="14389735" y="14283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84</xdr:row>
      <xdr:rowOff>32385</xdr:rowOff>
    </xdr:from>
    <xdr:ext cx="401955" cy="255905"/>
    <xdr:sp macro="" textlink="">
      <xdr:nvSpPr>
        <xdr:cNvPr id="709" name="n_3aveValue【消防施設】&#10;有形固定資産減価償却率"/>
        <xdr:cNvSpPr txBox="1"/>
      </xdr:nvSpPr>
      <xdr:spPr>
        <a:xfrm>
          <a:off x="13500735" y="14434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52070</xdr:rowOff>
    </xdr:from>
    <xdr:ext cx="405130" cy="255905"/>
    <xdr:sp macro="" textlink="">
      <xdr:nvSpPr>
        <xdr:cNvPr id="710" name="n_1mainValue【消防施設】&#10;有形固定資産減価償却率"/>
        <xdr:cNvSpPr txBox="1"/>
      </xdr:nvSpPr>
      <xdr:spPr>
        <a:xfrm>
          <a:off x="15266035" y="13768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80645</xdr:rowOff>
    </xdr:from>
    <xdr:ext cx="401955" cy="259080"/>
    <xdr:sp macro="" textlink="">
      <xdr:nvSpPr>
        <xdr:cNvPr id="711" name="n_2mainValue【消防施設】&#10;有形固定資産減価償却率"/>
        <xdr:cNvSpPr txBox="1"/>
      </xdr:nvSpPr>
      <xdr:spPr>
        <a:xfrm>
          <a:off x="14389735" y="13796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147320</xdr:rowOff>
    </xdr:from>
    <xdr:ext cx="401955" cy="259080"/>
    <xdr:sp macro="" textlink="">
      <xdr:nvSpPr>
        <xdr:cNvPr id="712" name="n_3mainValue【消防施設】&#10;有形固定資産減価償却率"/>
        <xdr:cNvSpPr txBox="1"/>
      </xdr:nvSpPr>
      <xdr:spPr>
        <a:xfrm>
          <a:off x="13500735" y="13863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721" name="テキスト ボックス 720"/>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724" name="テキスト ボックス 723"/>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726" name="テキスト ボックス 725"/>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28" name="テキスト ボックス 727"/>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30" name="テキスト ボックス 729"/>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32" name="テキスト ボックス 731"/>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34" name="テキスト ボックス 73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736" name="直線コネクタ 735"/>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37"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5905"/>
    <xdr:sp macro="" textlink="">
      <xdr:nvSpPr>
        <xdr:cNvPr id="739" name="【消防施設】&#10;一人当たり面積最大値テキスト"/>
        <xdr:cNvSpPr txBox="1"/>
      </xdr:nvSpPr>
      <xdr:spPr>
        <a:xfrm>
          <a:off x="22199600" y="13060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5905"/>
    <xdr:sp macro="" textlink="">
      <xdr:nvSpPr>
        <xdr:cNvPr id="741" name="【消防施設】&#10;一人当たり面積平均値テキスト"/>
        <xdr:cNvSpPr txBox="1"/>
      </xdr:nvSpPr>
      <xdr:spPr>
        <a:xfrm>
          <a:off x="22199600" y="14419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40640</xdr:rowOff>
    </xdr:from>
    <xdr:to>
      <xdr:col>107</xdr:col>
      <xdr:colOff>101600</xdr:colOff>
      <xdr:row>85</xdr:row>
      <xdr:rowOff>142240</xdr:rowOff>
    </xdr:to>
    <xdr:sp macro="" textlink="">
      <xdr:nvSpPr>
        <xdr:cNvPr id="744" name="フローチャート: 判断 743"/>
        <xdr:cNvSpPr/>
      </xdr:nvSpPr>
      <xdr:spPr>
        <a:xfrm>
          <a:off x="20383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5" name="フローチャート: 判断 744"/>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6" name="テキスト ボックス 74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7" name="テキスト ボックス 74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8" name="テキスト ボックス 74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9" name="テキスト ボックス 74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50" name="テキスト ボックス 74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751" name="楕円 750"/>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34290</xdr:rowOff>
    </xdr:from>
    <xdr:ext cx="469900" cy="259080"/>
    <xdr:sp macro="" textlink="">
      <xdr:nvSpPr>
        <xdr:cNvPr id="752" name="【消防施設】&#10;一人当たり面積該当値テキスト"/>
        <xdr:cNvSpPr txBox="1"/>
      </xdr:nvSpPr>
      <xdr:spPr>
        <a:xfrm>
          <a:off x="22199600" y="1460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753" name="楕円 752"/>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754" name="直線コネクタ 753"/>
        <xdr:cNvCxnSpPr/>
      </xdr:nvCxnSpPr>
      <xdr:spPr>
        <a:xfrm>
          <a:off x="21323300" y="14676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755" name="楕円 754"/>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106680</xdr:rowOff>
    </xdr:to>
    <xdr:cxnSp macro="">
      <xdr:nvCxnSpPr>
        <xdr:cNvPr id="756" name="直線コネクタ 755"/>
        <xdr:cNvCxnSpPr/>
      </xdr:nvCxnSpPr>
      <xdr:spPr>
        <a:xfrm flipV="1">
          <a:off x="20434300" y="14676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57" name="楕円 756"/>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758" name="直線コネクタ 757"/>
        <xdr:cNvCxnSpPr/>
      </xdr:nvCxnSpPr>
      <xdr:spPr>
        <a:xfrm>
          <a:off x="19545300" y="1467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21590</xdr:rowOff>
    </xdr:from>
    <xdr:ext cx="469900" cy="259080"/>
    <xdr:sp macro="" textlink="">
      <xdr:nvSpPr>
        <xdr:cNvPr id="759" name="n_1aveValue【消防施設】&#10;一人当たり面積"/>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158750</xdr:rowOff>
    </xdr:from>
    <xdr:ext cx="466725" cy="259080"/>
    <xdr:sp macro="" textlink="">
      <xdr:nvSpPr>
        <xdr:cNvPr id="760" name="n_2aveValue【消防施設】&#10;一人当たり面積"/>
        <xdr:cNvSpPr txBox="1"/>
      </xdr:nvSpPr>
      <xdr:spPr>
        <a:xfrm>
          <a:off x="20199350" y="14389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170180</xdr:rowOff>
    </xdr:from>
    <xdr:ext cx="466725" cy="259080"/>
    <xdr:sp macro="" textlink="">
      <xdr:nvSpPr>
        <xdr:cNvPr id="761" name="n_3aveValue【消防施設】&#10;一人当たり面積"/>
        <xdr:cNvSpPr txBox="1"/>
      </xdr:nvSpPr>
      <xdr:spPr>
        <a:xfrm>
          <a:off x="19310350" y="14400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144780</xdr:rowOff>
    </xdr:from>
    <xdr:ext cx="469900" cy="255905"/>
    <xdr:sp macro="" textlink="">
      <xdr:nvSpPr>
        <xdr:cNvPr id="762" name="n_1mainValue【消防施設】&#10;一人当たり面積"/>
        <xdr:cNvSpPr txBox="1"/>
      </xdr:nvSpPr>
      <xdr:spPr>
        <a:xfrm>
          <a:off x="21075650" y="14718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148590</xdr:rowOff>
    </xdr:from>
    <xdr:ext cx="466725" cy="259080"/>
    <xdr:sp macro="" textlink="">
      <xdr:nvSpPr>
        <xdr:cNvPr id="763" name="n_2mainValue【消防施設】&#10;一人当たり面積"/>
        <xdr:cNvSpPr txBox="1"/>
      </xdr:nvSpPr>
      <xdr:spPr>
        <a:xfrm>
          <a:off x="20199350" y="14721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148590</xdr:rowOff>
    </xdr:from>
    <xdr:ext cx="466725" cy="259080"/>
    <xdr:sp macro="" textlink="">
      <xdr:nvSpPr>
        <xdr:cNvPr id="764" name="n_3mainValue【消防施設】&#10;一人当たり面積"/>
        <xdr:cNvSpPr txBox="1"/>
      </xdr:nvSpPr>
      <xdr:spPr>
        <a:xfrm>
          <a:off x="19310350" y="14721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73" name="テキスト ボックス 772"/>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75" name="直線コネクタ 77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915" cy="255905"/>
    <xdr:sp macro="" textlink="">
      <xdr:nvSpPr>
        <xdr:cNvPr id="776" name="テキスト ボックス 775"/>
        <xdr:cNvSpPr txBox="1"/>
      </xdr:nvSpPr>
      <xdr:spPr>
        <a:xfrm>
          <a:off x="12106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77" name="直線コネクタ 77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78" name="テキスト ボックス 77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9" name="直線コネクタ 77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80" name="テキスト ボックス 779"/>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81" name="直線コネクタ 78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82" name="テキスト ボックス 78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83" name="直線コネクタ 78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84" name="テキスト ボックス 78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85" name="直線コネクタ 78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185" cy="255905"/>
    <xdr:sp macro="" textlink="">
      <xdr:nvSpPr>
        <xdr:cNvPr id="786" name="テキスト ボックス 785"/>
        <xdr:cNvSpPr txBox="1"/>
      </xdr:nvSpPr>
      <xdr:spPr>
        <a:xfrm>
          <a:off x="11978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788" name="テキスト ボックス 787"/>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32385</xdr:rowOff>
    </xdr:to>
    <xdr:cxnSp macro="">
      <xdr:nvCxnSpPr>
        <xdr:cNvPr id="790" name="直線コネクタ 789"/>
        <xdr:cNvCxnSpPr/>
      </xdr:nvCxnSpPr>
      <xdr:spPr>
        <a:xfrm flipV="1">
          <a:off x="16318865" y="1709039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340360" cy="259080"/>
    <xdr:sp macro="" textlink="">
      <xdr:nvSpPr>
        <xdr:cNvPr id="791" name="【庁舎】&#10;有形固定資産減価償却率最小値テキスト"/>
        <xdr:cNvSpPr txBox="1"/>
      </xdr:nvSpPr>
      <xdr:spPr>
        <a:xfrm>
          <a:off x="16357600" y="18724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92" name="直線コネクタ 791"/>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905"/>
    <xdr:sp macro="" textlink="">
      <xdr:nvSpPr>
        <xdr:cNvPr id="793" name="【庁舎】&#10;有形固定資産減価償却率最大値テキスト"/>
        <xdr:cNvSpPr txBox="1"/>
      </xdr:nvSpPr>
      <xdr:spPr>
        <a:xfrm>
          <a:off x="16357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94" name="直線コネクタ 79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64135</xdr:rowOff>
    </xdr:from>
    <xdr:ext cx="405130" cy="255905"/>
    <xdr:sp macro="" textlink="">
      <xdr:nvSpPr>
        <xdr:cNvPr id="795" name="【庁舎】&#10;有形固定資産減価償却率平均値テキスト"/>
        <xdr:cNvSpPr txBox="1"/>
      </xdr:nvSpPr>
      <xdr:spPr>
        <a:xfrm>
          <a:off x="16357600" y="1789493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15875</xdr:rowOff>
    </xdr:to>
    <xdr:sp macro="" textlink="">
      <xdr:nvSpPr>
        <xdr:cNvPr id="796" name="フローチャート: 判断 795"/>
        <xdr:cNvSpPr/>
      </xdr:nvSpPr>
      <xdr:spPr>
        <a:xfrm>
          <a:off x="16268700" y="1791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69215</xdr:rowOff>
    </xdr:from>
    <xdr:to>
      <xdr:col>76</xdr:col>
      <xdr:colOff>165100</xdr:colOff>
      <xdr:row>104</xdr:row>
      <xdr:rowOff>170815</xdr:rowOff>
    </xdr:to>
    <xdr:sp macro="" textlink="">
      <xdr:nvSpPr>
        <xdr:cNvPr id="798" name="フローチャート: 判断 797"/>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99" name="フローチャート: 判断 798"/>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00" name="テキスト ボックス 79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01" name="テキスト ボックス 80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02" name="テキスト ボックス 80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03" name="テキスト ボックス 80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04" name="テキスト ボックス 80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66040</xdr:rowOff>
    </xdr:from>
    <xdr:to>
      <xdr:col>85</xdr:col>
      <xdr:colOff>177800</xdr:colOff>
      <xdr:row>104</xdr:row>
      <xdr:rowOff>167640</xdr:rowOff>
    </xdr:to>
    <xdr:sp macro="" textlink="">
      <xdr:nvSpPr>
        <xdr:cNvPr id="805" name="楕円 804"/>
        <xdr:cNvSpPr/>
      </xdr:nvSpPr>
      <xdr:spPr>
        <a:xfrm>
          <a:off x="16268700" y="178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88900</xdr:rowOff>
    </xdr:from>
    <xdr:ext cx="405130" cy="255905"/>
    <xdr:sp macro="" textlink="">
      <xdr:nvSpPr>
        <xdr:cNvPr id="806" name="【庁舎】&#10;有形固定資産減価償却率該当値テキスト"/>
        <xdr:cNvSpPr txBox="1"/>
      </xdr:nvSpPr>
      <xdr:spPr>
        <a:xfrm>
          <a:off x="16357600" y="177482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107315</xdr:rowOff>
    </xdr:from>
    <xdr:to>
      <xdr:col>81</xdr:col>
      <xdr:colOff>101600</xdr:colOff>
      <xdr:row>105</xdr:row>
      <xdr:rowOff>37465</xdr:rowOff>
    </xdr:to>
    <xdr:sp macro="" textlink="">
      <xdr:nvSpPr>
        <xdr:cNvPr id="807" name="楕円 806"/>
        <xdr:cNvSpPr/>
      </xdr:nvSpPr>
      <xdr:spPr>
        <a:xfrm>
          <a:off x="154305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116840</xdr:rowOff>
    </xdr:from>
    <xdr:to>
      <xdr:col>85</xdr:col>
      <xdr:colOff>127000</xdr:colOff>
      <xdr:row>104</xdr:row>
      <xdr:rowOff>158115</xdr:rowOff>
    </xdr:to>
    <xdr:cxnSp macro="">
      <xdr:nvCxnSpPr>
        <xdr:cNvPr id="808" name="直線コネクタ 807"/>
        <xdr:cNvCxnSpPr/>
      </xdr:nvCxnSpPr>
      <xdr:spPr>
        <a:xfrm flipV="1">
          <a:off x="15481300" y="179476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143510</xdr:rowOff>
    </xdr:from>
    <xdr:to>
      <xdr:col>76</xdr:col>
      <xdr:colOff>165100</xdr:colOff>
      <xdr:row>105</xdr:row>
      <xdr:rowOff>73025</xdr:rowOff>
    </xdr:to>
    <xdr:sp macro="" textlink="">
      <xdr:nvSpPr>
        <xdr:cNvPr id="809" name="楕円 808"/>
        <xdr:cNvSpPr/>
      </xdr:nvSpPr>
      <xdr:spPr>
        <a:xfrm>
          <a:off x="14541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158115</xdr:rowOff>
    </xdr:from>
    <xdr:to>
      <xdr:col>81</xdr:col>
      <xdr:colOff>50800</xdr:colOff>
      <xdr:row>105</xdr:row>
      <xdr:rowOff>22225</xdr:rowOff>
    </xdr:to>
    <xdr:cxnSp macro="">
      <xdr:nvCxnSpPr>
        <xdr:cNvPr id="810" name="直線コネクタ 809"/>
        <xdr:cNvCxnSpPr/>
      </xdr:nvCxnSpPr>
      <xdr:spPr>
        <a:xfrm flipV="1">
          <a:off x="14592300" y="17988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11" name="楕円 810"/>
        <xdr:cNvSpPr/>
      </xdr:nvSpPr>
      <xdr:spPr>
        <a:xfrm>
          <a:off x="1365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22225</xdr:rowOff>
    </xdr:from>
    <xdr:to>
      <xdr:col>76</xdr:col>
      <xdr:colOff>114300</xdr:colOff>
      <xdr:row>105</xdr:row>
      <xdr:rowOff>78105</xdr:rowOff>
    </xdr:to>
    <xdr:cxnSp macro="">
      <xdr:nvCxnSpPr>
        <xdr:cNvPr id="812" name="直線コネクタ 811"/>
        <xdr:cNvCxnSpPr/>
      </xdr:nvCxnSpPr>
      <xdr:spPr>
        <a:xfrm flipV="1">
          <a:off x="13703300" y="180244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5905"/>
    <xdr:sp macro="" textlink="">
      <xdr:nvSpPr>
        <xdr:cNvPr id="813" name="n_1aveValue【庁舎】&#10;有形固定資産減価償却率"/>
        <xdr:cNvSpPr txBox="1"/>
      </xdr:nvSpPr>
      <xdr:spPr>
        <a:xfrm>
          <a:off x="15266035" y="176771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15875</xdr:rowOff>
    </xdr:from>
    <xdr:ext cx="401955" cy="259080"/>
    <xdr:sp macro="" textlink="">
      <xdr:nvSpPr>
        <xdr:cNvPr id="814" name="n_2aveValue【庁舎】&#10;有形固定資産減価償却率"/>
        <xdr:cNvSpPr txBox="1"/>
      </xdr:nvSpPr>
      <xdr:spPr>
        <a:xfrm>
          <a:off x="14389735" y="17675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153035</xdr:rowOff>
    </xdr:from>
    <xdr:ext cx="401955" cy="259080"/>
    <xdr:sp macro="" textlink="">
      <xdr:nvSpPr>
        <xdr:cNvPr id="815" name="n_3aveValue【庁舎】&#10;有形固定資産減価償却率"/>
        <xdr:cNvSpPr txBox="1"/>
      </xdr:nvSpPr>
      <xdr:spPr>
        <a:xfrm>
          <a:off x="13500735" y="17640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29210</xdr:rowOff>
    </xdr:from>
    <xdr:ext cx="405130" cy="255905"/>
    <xdr:sp macro="" textlink="">
      <xdr:nvSpPr>
        <xdr:cNvPr id="816" name="n_1mainValue【庁舎】&#10;有形固定資産減価償却率"/>
        <xdr:cNvSpPr txBox="1"/>
      </xdr:nvSpPr>
      <xdr:spPr>
        <a:xfrm>
          <a:off x="15266035" y="180314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64135</xdr:rowOff>
    </xdr:from>
    <xdr:ext cx="401955" cy="255905"/>
    <xdr:sp macro="" textlink="">
      <xdr:nvSpPr>
        <xdr:cNvPr id="817" name="n_2mainValue【庁舎】&#10;有形固定資産減価償却率"/>
        <xdr:cNvSpPr txBox="1"/>
      </xdr:nvSpPr>
      <xdr:spPr>
        <a:xfrm>
          <a:off x="14389735" y="180663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120650</xdr:rowOff>
    </xdr:from>
    <xdr:ext cx="401955" cy="255905"/>
    <xdr:sp macro="" textlink="">
      <xdr:nvSpPr>
        <xdr:cNvPr id="818" name="n_3mainValue【庁舎】&#10;有形固定資産減価償却率"/>
        <xdr:cNvSpPr txBox="1"/>
      </xdr:nvSpPr>
      <xdr:spPr>
        <a:xfrm>
          <a:off x="13500735" y="181229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27" name="テキスト ボックス 82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30" name="テキスト ボックス 82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32" name="テキスト ボックス 83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34" name="テキスト ボックス 83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36" name="テキスト ボックス 83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38" name="テキスト ボックス 83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40" name="テキスト ボックス 83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106</xdr:row>
      <xdr:rowOff>29210</xdr:rowOff>
    </xdr:from>
    <xdr:to>
      <xdr:col>116</xdr:col>
      <xdr:colOff>62865</xdr:colOff>
      <xdr:row>108</xdr:row>
      <xdr:rowOff>146050</xdr:rowOff>
    </xdr:to>
    <xdr:cxnSp macro="">
      <xdr:nvCxnSpPr>
        <xdr:cNvPr id="842" name="直線コネクタ 841"/>
        <xdr:cNvCxnSpPr/>
      </xdr:nvCxnSpPr>
      <xdr:spPr>
        <a:xfrm flipV="1">
          <a:off x="22160865" y="18202910"/>
          <a:ext cx="0" cy="459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149860</xdr:rowOff>
    </xdr:from>
    <xdr:ext cx="469900" cy="259080"/>
    <xdr:sp macro="" textlink="">
      <xdr:nvSpPr>
        <xdr:cNvPr id="843" name="【庁舎】&#10;一人当たり面積最小値テキスト"/>
        <xdr:cNvSpPr txBox="1"/>
      </xdr:nvSpPr>
      <xdr:spPr>
        <a:xfrm>
          <a:off x="22199600" y="186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xdr:cNvCxnSpPr/>
      </xdr:nvCxnSpPr>
      <xdr:spPr>
        <a:xfrm>
          <a:off x="22072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147320</xdr:rowOff>
    </xdr:from>
    <xdr:ext cx="469900" cy="259080"/>
    <xdr:sp macro="" textlink="">
      <xdr:nvSpPr>
        <xdr:cNvPr id="845" name="【庁舎】&#10;一人当たり面積最大値テキスト"/>
        <xdr:cNvSpPr txBox="1"/>
      </xdr:nvSpPr>
      <xdr:spPr>
        <a:xfrm>
          <a:off x="22199600" y="1797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0.367</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29210</xdr:rowOff>
    </xdr:from>
    <xdr:to>
      <xdr:col>116</xdr:col>
      <xdr:colOff>152400</xdr:colOff>
      <xdr:row>106</xdr:row>
      <xdr:rowOff>29210</xdr:rowOff>
    </xdr:to>
    <xdr:cxnSp macro="">
      <xdr:nvCxnSpPr>
        <xdr:cNvPr id="846" name="直線コネクタ 845"/>
        <xdr:cNvCxnSpPr/>
      </xdr:nvCxnSpPr>
      <xdr:spPr>
        <a:xfrm>
          <a:off x="22072600" y="1820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97790</xdr:rowOff>
    </xdr:from>
    <xdr:ext cx="469900" cy="255905"/>
    <xdr:sp macro="" textlink="">
      <xdr:nvSpPr>
        <xdr:cNvPr id="847" name="【庁舎】&#10;一人当たり面積平均値テキスト"/>
        <xdr:cNvSpPr txBox="1"/>
      </xdr:nvSpPr>
      <xdr:spPr>
        <a:xfrm>
          <a:off x="22199600" y="182714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35560</xdr:rowOff>
    </xdr:from>
    <xdr:to>
      <xdr:col>112</xdr:col>
      <xdr:colOff>38100</xdr:colOff>
      <xdr:row>100</xdr:row>
      <xdr:rowOff>137160</xdr:rowOff>
    </xdr:to>
    <xdr:sp macro="" textlink="">
      <xdr:nvSpPr>
        <xdr:cNvPr id="849" name="フローチャート: 判断 848"/>
        <xdr:cNvSpPr/>
      </xdr:nvSpPr>
      <xdr:spPr>
        <a:xfrm>
          <a:off x="21272500" y="171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1" name="フローチャート: 判断 850"/>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52" name="テキスト ボックス 85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53" name="テキスト ボックス 85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54" name="テキスト ボックス 85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55" name="テキスト ボックス 85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6" name="テキスト ボックス 85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80010</xdr:rowOff>
    </xdr:from>
    <xdr:to>
      <xdr:col>116</xdr:col>
      <xdr:colOff>114300</xdr:colOff>
      <xdr:row>108</xdr:row>
      <xdr:rowOff>10160</xdr:rowOff>
    </xdr:to>
    <xdr:sp macro="" textlink="">
      <xdr:nvSpPr>
        <xdr:cNvPr id="857" name="楕円 856"/>
        <xdr:cNvSpPr/>
      </xdr:nvSpPr>
      <xdr:spPr>
        <a:xfrm>
          <a:off x="22110700" y="184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58420</xdr:rowOff>
    </xdr:from>
    <xdr:ext cx="469900" cy="259080"/>
    <xdr:sp macro="" textlink="">
      <xdr:nvSpPr>
        <xdr:cNvPr id="858" name="【庁舎】&#10;一人当たり面積該当値テキスト"/>
        <xdr:cNvSpPr txBox="1"/>
      </xdr:nvSpPr>
      <xdr:spPr>
        <a:xfrm>
          <a:off x="22199600" y="1840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81280</xdr:rowOff>
    </xdr:from>
    <xdr:to>
      <xdr:col>112</xdr:col>
      <xdr:colOff>38100</xdr:colOff>
      <xdr:row>108</xdr:row>
      <xdr:rowOff>11430</xdr:rowOff>
    </xdr:to>
    <xdr:sp macro="" textlink="">
      <xdr:nvSpPr>
        <xdr:cNvPr id="859" name="楕円 858"/>
        <xdr:cNvSpPr/>
      </xdr:nvSpPr>
      <xdr:spPr>
        <a:xfrm>
          <a:off x="21272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130810</xdr:rowOff>
    </xdr:from>
    <xdr:to>
      <xdr:col>116</xdr:col>
      <xdr:colOff>63500</xdr:colOff>
      <xdr:row>107</xdr:row>
      <xdr:rowOff>132080</xdr:rowOff>
    </xdr:to>
    <xdr:cxnSp macro="">
      <xdr:nvCxnSpPr>
        <xdr:cNvPr id="860" name="直線コネクタ 859"/>
        <xdr:cNvCxnSpPr/>
      </xdr:nvCxnSpPr>
      <xdr:spPr>
        <a:xfrm flipV="1">
          <a:off x="21323300" y="184759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80010</xdr:rowOff>
    </xdr:from>
    <xdr:to>
      <xdr:col>107</xdr:col>
      <xdr:colOff>101600</xdr:colOff>
      <xdr:row>108</xdr:row>
      <xdr:rowOff>10160</xdr:rowOff>
    </xdr:to>
    <xdr:sp macro="" textlink="">
      <xdr:nvSpPr>
        <xdr:cNvPr id="861" name="楕円 860"/>
        <xdr:cNvSpPr/>
      </xdr:nvSpPr>
      <xdr:spPr>
        <a:xfrm>
          <a:off x="20383500" y="184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130810</xdr:rowOff>
    </xdr:from>
    <xdr:to>
      <xdr:col>111</xdr:col>
      <xdr:colOff>177800</xdr:colOff>
      <xdr:row>107</xdr:row>
      <xdr:rowOff>132080</xdr:rowOff>
    </xdr:to>
    <xdr:cxnSp macro="">
      <xdr:nvCxnSpPr>
        <xdr:cNvPr id="862" name="直線コネクタ 861"/>
        <xdr:cNvCxnSpPr/>
      </xdr:nvCxnSpPr>
      <xdr:spPr>
        <a:xfrm>
          <a:off x="20434300" y="18475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100330</xdr:rowOff>
    </xdr:from>
    <xdr:to>
      <xdr:col>102</xdr:col>
      <xdr:colOff>165100</xdr:colOff>
      <xdr:row>108</xdr:row>
      <xdr:rowOff>30480</xdr:rowOff>
    </xdr:to>
    <xdr:sp macro="" textlink="">
      <xdr:nvSpPr>
        <xdr:cNvPr id="863" name="楕円 862"/>
        <xdr:cNvSpPr/>
      </xdr:nvSpPr>
      <xdr:spPr>
        <a:xfrm>
          <a:off x="19494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130810</xdr:rowOff>
    </xdr:from>
    <xdr:to>
      <xdr:col>107</xdr:col>
      <xdr:colOff>50800</xdr:colOff>
      <xdr:row>107</xdr:row>
      <xdr:rowOff>151130</xdr:rowOff>
    </xdr:to>
    <xdr:cxnSp macro="">
      <xdr:nvCxnSpPr>
        <xdr:cNvPr id="864" name="直線コネクタ 863"/>
        <xdr:cNvCxnSpPr/>
      </xdr:nvCxnSpPr>
      <xdr:spPr>
        <a:xfrm flipV="1">
          <a:off x="19545300" y="184759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98</xdr:row>
      <xdr:rowOff>153670</xdr:rowOff>
    </xdr:from>
    <xdr:ext cx="469900" cy="259080"/>
    <xdr:sp macro="" textlink="">
      <xdr:nvSpPr>
        <xdr:cNvPr id="865" name="n_1aveValue【庁舎】&#10;一人当たり面積"/>
        <xdr:cNvSpPr txBox="1"/>
      </xdr:nvSpPr>
      <xdr:spPr>
        <a:xfrm>
          <a:off x="2107565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3810</xdr:rowOff>
    </xdr:from>
    <xdr:ext cx="466725" cy="259080"/>
    <xdr:sp macro="" textlink="">
      <xdr:nvSpPr>
        <xdr:cNvPr id="866" name="n_2aveValue【庁舎】&#10;一人当たり面積"/>
        <xdr:cNvSpPr txBox="1"/>
      </xdr:nvSpPr>
      <xdr:spPr>
        <a:xfrm>
          <a:off x="20199350" y="1852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34290</xdr:rowOff>
    </xdr:from>
    <xdr:ext cx="466725" cy="259080"/>
    <xdr:sp macro="" textlink="">
      <xdr:nvSpPr>
        <xdr:cNvPr id="867" name="n_3aveValue【庁舎】&#10;一人当たり面積"/>
        <xdr:cNvSpPr txBox="1"/>
      </xdr:nvSpPr>
      <xdr:spPr>
        <a:xfrm>
          <a:off x="19310350" y="18207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2540</xdr:rowOff>
    </xdr:from>
    <xdr:ext cx="469900" cy="259080"/>
    <xdr:sp macro="" textlink="">
      <xdr:nvSpPr>
        <xdr:cNvPr id="868" name="n_1mainValue【庁舎】&#10;一人当たり面積"/>
        <xdr:cNvSpPr txBox="1"/>
      </xdr:nvSpPr>
      <xdr:spPr>
        <a:xfrm>
          <a:off x="21075650" y="1851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26670</xdr:rowOff>
    </xdr:from>
    <xdr:ext cx="466725" cy="259080"/>
    <xdr:sp macro="" textlink="">
      <xdr:nvSpPr>
        <xdr:cNvPr id="869" name="n_2mainValue【庁舎】&#10;一人当たり面積"/>
        <xdr:cNvSpPr txBox="1"/>
      </xdr:nvSpPr>
      <xdr:spPr>
        <a:xfrm>
          <a:off x="20199350" y="1820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21590</xdr:rowOff>
    </xdr:from>
    <xdr:ext cx="466725" cy="259080"/>
    <xdr:sp macro="" textlink="">
      <xdr:nvSpPr>
        <xdr:cNvPr id="870" name="n_3mainValue【庁舎】&#10;一人当たり面積"/>
        <xdr:cNvSpPr txBox="1"/>
      </xdr:nvSpPr>
      <xdr:spPr>
        <a:xfrm>
          <a:off x="19310350" y="18538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類似団体平均と比較して有形固定資産減価償却率が特に低くなっている施設としては、</a:t>
          </a:r>
          <a:r>
            <a:rPr lang="ja-JP" altLang="en-US" sz="1300">
              <a:solidFill>
                <a:sysClr val="windowText" lastClr="000000"/>
              </a:solidFill>
              <a:latin typeface="ＭＳ Ｐゴシック"/>
              <a:ea typeface="ＭＳ Ｐゴシック"/>
            </a:rPr>
            <a:t>一般廃棄物処理施設、保健センターであり、高くなっている施設</a:t>
          </a:r>
          <a:r>
            <a:rPr kumimoji="1" lang="ja-JP" altLang="en-US" sz="1300">
              <a:latin typeface="ＭＳ Ｐゴシック"/>
              <a:ea typeface="ＭＳ Ｐゴシック"/>
            </a:rPr>
            <a:t>については、消防施設である。</a:t>
          </a:r>
        </a:p>
        <a:p>
          <a:r>
            <a:rPr kumimoji="1" lang="ja-JP" altLang="en-US" sz="1300">
              <a:latin typeface="ＭＳ Ｐゴシック"/>
              <a:ea typeface="ＭＳ Ｐゴシック"/>
            </a:rPr>
            <a:t>　</a:t>
          </a:r>
          <a:r>
            <a:rPr lang="ja-JP" altLang="en-US" sz="1300">
              <a:solidFill>
                <a:sysClr val="windowText" lastClr="000000"/>
              </a:solidFill>
              <a:latin typeface="ＭＳ Ｐゴシック"/>
              <a:ea typeface="ＭＳ Ｐゴシック"/>
            </a:rPr>
            <a:t>一般廃棄物処理施設については、一部事務組合である常総地方広域市町村圏事務組合が、平成28年度より連結対象となった。主な施設である常総環境センターが老朽化のため建て替えを実施し、平成24年7月に竣工した比較的新しい施設であるため数値が低くなっている。</a:t>
          </a:r>
          <a:r>
            <a:rPr kumimoji="1" lang="ja-JP" altLang="en-US" sz="1300">
              <a:latin typeface="ＭＳ Ｐゴシック"/>
              <a:ea typeface="ＭＳ Ｐゴシック"/>
            </a:rPr>
            <a:t>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p>
        <a:p>
          <a:r>
            <a:rPr kumimoji="1" lang="ja-JP" altLang="en-US" sz="1300">
              <a:latin typeface="ＭＳ Ｐゴシック"/>
              <a:ea typeface="ＭＳ Ｐゴシック"/>
            </a:rPr>
            <a:t>　消防施設については、市内消防署の老朽化が進んでおり、令和1年度に取手消防署、令和2年度に椚木消防署を改修予定であり、今後数値の改善が図られる見込みである。</a:t>
          </a:r>
        </a:p>
        <a:p>
          <a:r>
            <a:rPr kumimoji="1" lang="ja-JP" altLang="en-US" sz="1300">
              <a:latin typeface="ＭＳ Ｐゴシック"/>
              <a:ea typeface="ＭＳ Ｐゴシック"/>
            </a:rPr>
            <a:t>　なお、市民会館については、昭和46年に建設され、平成24年度から順次改修等を行っているが、平成30年度に耐震補強・大規模改造工事を実施し、大幅に数値の改善が図られた。</a:t>
          </a:r>
        </a:p>
        <a:p>
          <a:r>
            <a:rPr kumimoji="1" lang="ja-JP" altLang="en-US" sz="1300">
              <a:latin typeface="ＭＳ Ｐゴシック"/>
              <a:ea typeface="ＭＳ Ｐゴシック"/>
            </a:rPr>
            <a:t>　公共施設等については、平成28年度に「取手市公共施設等総合管理計画」を策定し、今後も計画に基づき長期的視点で更新・維持管理等を行っていく。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129</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20</v>
      </c>
      <c r="C2" s="3"/>
      <c r="D2" s="12"/>
    </row>
    <row r="3" spans="1:119" ht="18.75" customHeight="1" x14ac:dyDescent="0.15">
      <c r="A3" s="2"/>
      <c r="B3" s="398" t="s">
        <v>314</v>
      </c>
      <c r="C3" s="399"/>
      <c r="D3" s="399"/>
      <c r="E3" s="400"/>
      <c r="F3" s="400"/>
      <c r="G3" s="400"/>
      <c r="H3" s="400"/>
      <c r="I3" s="400"/>
      <c r="J3" s="400"/>
      <c r="K3" s="400"/>
      <c r="L3" s="400" t="s">
        <v>319</v>
      </c>
      <c r="M3" s="400"/>
      <c r="N3" s="400"/>
      <c r="O3" s="400"/>
      <c r="P3" s="400"/>
      <c r="Q3" s="400"/>
      <c r="R3" s="406"/>
      <c r="S3" s="406"/>
      <c r="T3" s="406"/>
      <c r="U3" s="406"/>
      <c r="V3" s="407"/>
      <c r="W3" s="362" t="s">
        <v>288</v>
      </c>
      <c r="X3" s="363"/>
      <c r="Y3" s="363"/>
      <c r="Z3" s="363"/>
      <c r="AA3" s="363"/>
      <c r="AB3" s="399"/>
      <c r="AC3" s="406" t="s">
        <v>236</v>
      </c>
      <c r="AD3" s="363"/>
      <c r="AE3" s="363"/>
      <c r="AF3" s="363"/>
      <c r="AG3" s="363"/>
      <c r="AH3" s="363"/>
      <c r="AI3" s="363"/>
      <c r="AJ3" s="363"/>
      <c r="AK3" s="363"/>
      <c r="AL3" s="414"/>
      <c r="AM3" s="362" t="s">
        <v>46</v>
      </c>
      <c r="AN3" s="363"/>
      <c r="AO3" s="363"/>
      <c r="AP3" s="363"/>
      <c r="AQ3" s="363"/>
      <c r="AR3" s="363"/>
      <c r="AS3" s="363"/>
      <c r="AT3" s="363"/>
      <c r="AU3" s="363"/>
      <c r="AV3" s="363"/>
      <c r="AW3" s="363"/>
      <c r="AX3" s="414"/>
      <c r="AY3" s="435" t="s">
        <v>67</v>
      </c>
      <c r="AZ3" s="436"/>
      <c r="BA3" s="436"/>
      <c r="BB3" s="436"/>
      <c r="BC3" s="436"/>
      <c r="BD3" s="436"/>
      <c r="BE3" s="436"/>
      <c r="BF3" s="436"/>
      <c r="BG3" s="436"/>
      <c r="BH3" s="436"/>
      <c r="BI3" s="436"/>
      <c r="BJ3" s="436"/>
      <c r="BK3" s="436"/>
      <c r="BL3" s="436"/>
      <c r="BM3" s="573"/>
      <c r="BN3" s="362" t="s">
        <v>320</v>
      </c>
      <c r="BO3" s="363"/>
      <c r="BP3" s="363"/>
      <c r="BQ3" s="363"/>
      <c r="BR3" s="363"/>
      <c r="BS3" s="363"/>
      <c r="BT3" s="363"/>
      <c r="BU3" s="414"/>
      <c r="BV3" s="362" t="s">
        <v>124</v>
      </c>
      <c r="BW3" s="363"/>
      <c r="BX3" s="363"/>
      <c r="BY3" s="363"/>
      <c r="BZ3" s="363"/>
      <c r="CA3" s="363"/>
      <c r="CB3" s="363"/>
      <c r="CC3" s="414"/>
      <c r="CD3" s="435" t="s">
        <v>67</v>
      </c>
      <c r="CE3" s="436"/>
      <c r="CF3" s="436"/>
      <c r="CG3" s="436"/>
      <c r="CH3" s="436"/>
      <c r="CI3" s="436"/>
      <c r="CJ3" s="436"/>
      <c r="CK3" s="436"/>
      <c r="CL3" s="436"/>
      <c r="CM3" s="436"/>
      <c r="CN3" s="436"/>
      <c r="CO3" s="436"/>
      <c r="CP3" s="436"/>
      <c r="CQ3" s="436"/>
      <c r="CR3" s="436"/>
      <c r="CS3" s="573"/>
      <c r="CT3" s="362" t="s">
        <v>86</v>
      </c>
      <c r="CU3" s="363"/>
      <c r="CV3" s="363"/>
      <c r="CW3" s="363"/>
      <c r="CX3" s="363"/>
      <c r="CY3" s="363"/>
      <c r="CZ3" s="363"/>
      <c r="DA3" s="414"/>
      <c r="DB3" s="362" t="s">
        <v>317</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326</v>
      </c>
      <c r="AZ4" s="488"/>
      <c r="BA4" s="488"/>
      <c r="BB4" s="488"/>
      <c r="BC4" s="488"/>
      <c r="BD4" s="488"/>
      <c r="BE4" s="488"/>
      <c r="BF4" s="488"/>
      <c r="BG4" s="488"/>
      <c r="BH4" s="488"/>
      <c r="BI4" s="488"/>
      <c r="BJ4" s="488"/>
      <c r="BK4" s="488"/>
      <c r="BL4" s="488"/>
      <c r="BM4" s="489"/>
      <c r="BN4" s="471">
        <v>39373279</v>
      </c>
      <c r="BO4" s="472"/>
      <c r="BP4" s="472"/>
      <c r="BQ4" s="472"/>
      <c r="BR4" s="472"/>
      <c r="BS4" s="472"/>
      <c r="BT4" s="472"/>
      <c r="BU4" s="473"/>
      <c r="BV4" s="471">
        <v>38886675</v>
      </c>
      <c r="BW4" s="472"/>
      <c r="BX4" s="472"/>
      <c r="BY4" s="472"/>
      <c r="BZ4" s="472"/>
      <c r="CA4" s="472"/>
      <c r="CB4" s="472"/>
      <c r="CC4" s="473"/>
      <c r="CD4" s="543" t="s">
        <v>327</v>
      </c>
      <c r="CE4" s="544"/>
      <c r="CF4" s="544"/>
      <c r="CG4" s="544"/>
      <c r="CH4" s="544"/>
      <c r="CI4" s="544"/>
      <c r="CJ4" s="544"/>
      <c r="CK4" s="544"/>
      <c r="CL4" s="544"/>
      <c r="CM4" s="544"/>
      <c r="CN4" s="544"/>
      <c r="CO4" s="544"/>
      <c r="CP4" s="544"/>
      <c r="CQ4" s="544"/>
      <c r="CR4" s="544"/>
      <c r="CS4" s="545"/>
      <c r="CT4" s="574">
        <v>3.6</v>
      </c>
      <c r="CU4" s="575"/>
      <c r="CV4" s="575"/>
      <c r="CW4" s="575"/>
      <c r="CX4" s="575"/>
      <c r="CY4" s="575"/>
      <c r="CZ4" s="575"/>
      <c r="DA4" s="576"/>
      <c r="DB4" s="574">
        <v>5.4</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332</v>
      </c>
      <c r="AN5" s="475"/>
      <c r="AO5" s="475"/>
      <c r="AP5" s="475"/>
      <c r="AQ5" s="475"/>
      <c r="AR5" s="475"/>
      <c r="AS5" s="475"/>
      <c r="AT5" s="476"/>
      <c r="AU5" s="515" t="s">
        <v>239</v>
      </c>
      <c r="AV5" s="516"/>
      <c r="AW5" s="516"/>
      <c r="AX5" s="516"/>
      <c r="AY5" s="481" t="s">
        <v>47</v>
      </c>
      <c r="AZ5" s="482"/>
      <c r="BA5" s="482"/>
      <c r="BB5" s="482"/>
      <c r="BC5" s="482"/>
      <c r="BD5" s="482"/>
      <c r="BE5" s="482"/>
      <c r="BF5" s="482"/>
      <c r="BG5" s="482"/>
      <c r="BH5" s="482"/>
      <c r="BI5" s="482"/>
      <c r="BJ5" s="482"/>
      <c r="BK5" s="482"/>
      <c r="BL5" s="482"/>
      <c r="BM5" s="483"/>
      <c r="BN5" s="484">
        <v>38513988</v>
      </c>
      <c r="BO5" s="485"/>
      <c r="BP5" s="485"/>
      <c r="BQ5" s="485"/>
      <c r="BR5" s="485"/>
      <c r="BS5" s="485"/>
      <c r="BT5" s="485"/>
      <c r="BU5" s="486"/>
      <c r="BV5" s="484">
        <v>37595325</v>
      </c>
      <c r="BW5" s="485"/>
      <c r="BX5" s="485"/>
      <c r="BY5" s="485"/>
      <c r="BZ5" s="485"/>
      <c r="CA5" s="485"/>
      <c r="CB5" s="485"/>
      <c r="CC5" s="486"/>
      <c r="CD5" s="495" t="s">
        <v>79</v>
      </c>
      <c r="CE5" s="496"/>
      <c r="CF5" s="496"/>
      <c r="CG5" s="496"/>
      <c r="CH5" s="496"/>
      <c r="CI5" s="496"/>
      <c r="CJ5" s="496"/>
      <c r="CK5" s="496"/>
      <c r="CL5" s="496"/>
      <c r="CM5" s="496"/>
      <c r="CN5" s="496"/>
      <c r="CO5" s="496"/>
      <c r="CP5" s="496"/>
      <c r="CQ5" s="496"/>
      <c r="CR5" s="496"/>
      <c r="CS5" s="497"/>
      <c r="CT5" s="350">
        <v>96</v>
      </c>
      <c r="CU5" s="351"/>
      <c r="CV5" s="351"/>
      <c r="CW5" s="351"/>
      <c r="CX5" s="351"/>
      <c r="CY5" s="351"/>
      <c r="CZ5" s="351"/>
      <c r="DA5" s="352"/>
      <c r="DB5" s="350">
        <v>93.1</v>
      </c>
      <c r="DC5" s="351"/>
      <c r="DD5" s="351"/>
      <c r="DE5" s="351"/>
      <c r="DF5" s="351"/>
      <c r="DG5" s="351"/>
      <c r="DH5" s="351"/>
      <c r="DI5" s="352"/>
    </row>
    <row r="6" spans="1:119" ht="18.75" customHeight="1" x14ac:dyDescent="0.15">
      <c r="A6" s="2"/>
      <c r="B6" s="417" t="s">
        <v>257</v>
      </c>
      <c r="C6" s="368"/>
      <c r="D6" s="368"/>
      <c r="E6" s="418"/>
      <c r="F6" s="418"/>
      <c r="G6" s="418"/>
      <c r="H6" s="418"/>
      <c r="I6" s="418"/>
      <c r="J6" s="418"/>
      <c r="K6" s="418"/>
      <c r="L6" s="418" t="s">
        <v>337</v>
      </c>
      <c r="M6" s="418"/>
      <c r="N6" s="418"/>
      <c r="O6" s="418"/>
      <c r="P6" s="418"/>
      <c r="Q6" s="418"/>
      <c r="R6" s="366"/>
      <c r="S6" s="366"/>
      <c r="T6" s="366"/>
      <c r="U6" s="366"/>
      <c r="V6" s="422"/>
      <c r="W6" s="425" t="s">
        <v>338</v>
      </c>
      <c r="X6" s="367"/>
      <c r="Y6" s="367"/>
      <c r="Z6" s="367"/>
      <c r="AA6" s="367"/>
      <c r="AB6" s="368"/>
      <c r="AC6" s="426" t="s">
        <v>22</v>
      </c>
      <c r="AD6" s="427"/>
      <c r="AE6" s="427"/>
      <c r="AF6" s="427"/>
      <c r="AG6" s="427"/>
      <c r="AH6" s="427"/>
      <c r="AI6" s="427"/>
      <c r="AJ6" s="427"/>
      <c r="AK6" s="427"/>
      <c r="AL6" s="428"/>
      <c r="AM6" s="514" t="s">
        <v>227</v>
      </c>
      <c r="AN6" s="475"/>
      <c r="AO6" s="475"/>
      <c r="AP6" s="475"/>
      <c r="AQ6" s="475"/>
      <c r="AR6" s="475"/>
      <c r="AS6" s="475"/>
      <c r="AT6" s="476"/>
      <c r="AU6" s="515" t="s">
        <v>239</v>
      </c>
      <c r="AV6" s="516"/>
      <c r="AW6" s="516"/>
      <c r="AX6" s="516"/>
      <c r="AY6" s="481" t="s">
        <v>166</v>
      </c>
      <c r="AZ6" s="482"/>
      <c r="BA6" s="482"/>
      <c r="BB6" s="482"/>
      <c r="BC6" s="482"/>
      <c r="BD6" s="482"/>
      <c r="BE6" s="482"/>
      <c r="BF6" s="482"/>
      <c r="BG6" s="482"/>
      <c r="BH6" s="482"/>
      <c r="BI6" s="482"/>
      <c r="BJ6" s="482"/>
      <c r="BK6" s="482"/>
      <c r="BL6" s="482"/>
      <c r="BM6" s="483"/>
      <c r="BN6" s="484">
        <v>859291</v>
      </c>
      <c r="BO6" s="485"/>
      <c r="BP6" s="485"/>
      <c r="BQ6" s="485"/>
      <c r="BR6" s="485"/>
      <c r="BS6" s="485"/>
      <c r="BT6" s="485"/>
      <c r="BU6" s="486"/>
      <c r="BV6" s="484">
        <v>1291350</v>
      </c>
      <c r="BW6" s="485"/>
      <c r="BX6" s="485"/>
      <c r="BY6" s="485"/>
      <c r="BZ6" s="485"/>
      <c r="CA6" s="485"/>
      <c r="CB6" s="485"/>
      <c r="CC6" s="486"/>
      <c r="CD6" s="495" t="s">
        <v>341</v>
      </c>
      <c r="CE6" s="496"/>
      <c r="CF6" s="496"/>
      <c r="CG6" s="496"/>
      <c r="CH6" s="496"/>
      <c r="CI6" s="496"/>
      <c r="CJ6" s="496"/>
      <c r="CK6" s="496"/>
      <c r="CL6" s="496"/>
      <c r="CM6" s="496"/>
      <c r="CN6" s="496"/>
      <c r="CO6" s="496"/>
      <c r="CP6" s="496"/>
      <c r="CQ6" s="496"/>
      <c r="CR6" s="496"/>
      <c r="CS6" s="497"/>
      <c r="CT6" s="569">
        <v>104.5</v>
      </c>
      <c r="CU6" s="570"/>
      <c r="CV6" s="570"/>
      <c r="CW6" s="570"/>
      <c r="CX6" s="570"/>
      <c r="CY6" s="570"/>
      <c r="CZ6" s="570"/>
      <c r="DA6" s="571"/>
      <c r="DB6" s="569">
        <v>101.1</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342</v>
      </c>
      <c r="AN7" s="475"/>
      <c r="AO7" s="475"/>
      <c r="AP7" s="475"/>
      <c r="AQ7" s="475"/>
      <c r="AR7" s="475"/>
      <c r="AS7" s="475"/>
      <c r="AT7" s="476"/>
      <c r="AU7" s="515" t="s">
        <v>349</v>
      </c>
      <c r="AV7" s="516"/>
      <c r="AW7" s="516"/>
      <c r="AX7" s="516"/>
      <c r="AY7" s="481" t="s">
        <v>190</v>
      </c>
      <c r="AZ7" s="482"/>
      <c r="BA7" s="482"/>
      <c r="BB7" s="482"/>
      <c r="BC7" s="482"/>
      <c r="BD7" s="482"/>
      <c r="BE7" s="482"/>
      <c r="BF7" s="482"/>
      <c r="BG7" s="482"/>
      <c r="BH7" s="482"/>
      <c r="BI7" s="482"/>
      <c r="BJ7" s="482"/>
      <c r="BK7" s="482"/>
      <c r="BL7" s="482"/>
      <c r="BM7" s="483"/>
      <c r="BN7" s="484">
        <v>29155</v>
      </c>
      <c r="BO7" s="485"/>
      <c r="BP7" s="485"/>
      <c r="BQ7" s="485"/>
      <c r="BR7" s="485"/>
      <c r="BS7" s="485"/>
      <c r="BT7" s="485"/>
      <c r="BU7" s="486"/>
      <c r="BV7" s="484">
        <v>76421</v>
      </c>
      <c r="BW7" s="485"/>
      <c r="BX7" s="485"/>
      <c r="BY7" s="485"/>
      <c r="BZ7" s="485"/>
      <c r="CA7" s="485"/>
      <c r="CB7" s="485"/>
      <c r="CC7" s="486"/>
      <c r="CD7" s="495" t="s">
        <v>353</v>
      </c>
      <c r="CE7" s="496"/>
      <c r="CF7" s="496"/>
      <c r="CG7" s="496"/>
      <c r="CH7" s="496"/>
      <c r="CI7" s="496"/>
      <c r="CJ7" s="496"/>
      <c r="CK7" s="496"/>
      <c r="CL7" s="496"/>
      <c r="CM7" s="496"/>
      <c r="CN7" s="496"/>
      <c r="CO7" s="496"/>
      <c r="CP7" s="496"/>
      <c r="CQ7" s="496"/>
      <c r="CR7" s="496"/>
      <c r="CS7" s="497"/>
      <c r="CT7" s="484">
        <v>22867209</v>
      </c>
      <c r="CU7" s="485"/>
      <c r="CV7" s="485"/>
      <c r="CW7" s="485"/>
      <c r="CX7" s="485"/>
      <c r="CY7" s="485"/>
      <c r="CZ7" s="485"/>
      <c r="DA7" s="486"/>
      <c r="DB7" s="484">
        <v>22447027</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196</v>
      </c>
      <c r="AN8" s="475"/>
      <c r="AO8" s="475"/>
      <c r="AP8" s="475"/>
      <c r="AQ8" s="475"/>
      <c r="AR8" s="475"/>
      <c r="AS8" s="475"/>
      <c r="AT8" s="476"/>
      <c r="AU8" s="515" t="s">
        <v>239</v>
      </c>
      <c r="AV8" s="516"/>
      <c r="AW8" s="516"/>
      <c r="AX8" s="516"/>
      <c r="AY8" s="481" t="s">
        <v>361</v>
      </c>
      <c r="AZ8" s="482"/>
      <c r="BA8" s="482"/>
      <c r="BB8" s="482"/>
      <c r="BC8" s="482"/>
      <c r="BD8" s="482"/>
      <c r="BE8" s="482"/>
      <c r="BF8" s="482"/>
      <c r="BG8" s="482"/>
      <c r="BH8" s="482"/>
      <c r="BI8" s="482"/>
      <c r="BJ8" s="482"/>
      <c r="BK8" s="482"/>
      <c r="BL8" s="482"/>
      <c r="BM8" s="483"/>
      <c r="BN8" s="484">
        <v>830136</v>
      </c>
      <c r="BO8" s="485"/>
      <c r="BP8" s="485"/>
      <c r="BQ8" s="485"/>
      <c r="BR8" s="485"/>
      <c r="BS8" s="485"/>
      <c r="BT8" s="485"/>
      <c r="BU8" s="486"/>
      <c r="BV8" s="484">
        <v>1214929</v>
      </c>
      <c r="BW8" s="485"/>
      <c r="BX8" s="485"/>
      <c r="BY8" s="485"/>
      <c r="BZ8" s="485"/>
      <c r="CA8" s="485"/>
      <c r="CB8" s="485"/>
      <c r="CC8" s="486"/>
      <c r="CD8" s="495" t="s">
        <v>365</v>
      </c>
      <c r="CE8" s="496"/>
      <c r="CF8" s="496"/>
      <c r="CG8" s="496"/>
      <c r="CH8" s="496"/>
      <c r="CI8" s="496"/>
      <c r="CJ8" s="496"/>
      <c r="CK8" s="496"/>
      <c r="CL8" s="496"/>
      <c r="CM8" s="496"/>
      <c r="CN8" s="496"/>
      <c r="CO8" s="496"/>
      <c r="CP8" s="496"/>
      <c r="CQ8" s="496"/>
      <c r="CR8" s="496"/>
      <c r="CS8" s="497"/>
      <c r="CT8" s="548">
        <v>0.69</v>
      </c>
      <c r="CU8" s="549"/>
      <c r="CV8" s="549"/>
      <c r="CW8" s="549"/>
      <c r="CX8" s="549"/>
      <c r="CY8" s="549"/>
      <c r="CZ8" s="549"/>
      <c r="DA8" s="550"/>
      <c r="DB8" s="548">
        <v>0.71</v>
      </c>
      <c r="DC8" s="549"/>
      <c r="DD8" s="549"/>
      <c r="DE8" s="549"/>
      <c r="DF8" s="549"/>
      <c r="DG8" s="549"/>
      <c r="DH8" s="549"/>
      <c r="DI8" s="550"/>
    </row>
    <row r="9" spans="1:119" ht="18.75" customHeight="1" x14ac:dyDescent="0.15">
      <c r="A9" s="2"/>
      <c r="B9" s="435" t="s">
        <v>61</v>
      </c>
      <c r="C9" s="436"/>
      <c r="D9" s="436"/>
      <c r="E9" s="436"/>
      <c r="F9" s="436"/>
      <c r="G9" s="436"/>
      <c r="H9" s="436"/>
      <c r="I9" s="436"/>
      <c r="J9" s="436"/>
      <c r="K9" s="437"/>
      <c r="L9" s="563" t="s">
        <v>336</v>
      </c>
      <c r="M9" s="564"/>
      <c r="N9" s="564"/>
      <c r="O9" s="564"/>
      <c r="P9" s="564"/>
      <c r="Q9" s="565"/>
      <c r="R9" s="566">
        <v>106570</v>
      </c>
      <c r="S9" s="567"/>
      <c r="T9" s="567"/>
      <c r="U9" s="567"/>
      <c r="V9" s="568"/>
      <c r="W9" s="362" t="s">
        <v>296</v>
      </c>
      <c r="X9" s="363"/>
      <c r="Y9" s="363"/>
      <c r="Z9" s="363"/>
      <c r="AA9" s="363"/>
      <c r="AB9" s="363"/>
      <c r="AC9" s="363"/>
      <c r="AD9" s="363"/>
      <c r="AE9" s="363"/>
      <c r="AF9" s="363"/>
      <c r="AG9" s="363"/>
      <c r="AH9" s="363"/>
      <c r="AI9" s="363"/>
      <c r="AJ9" s="363"/>
      <c r="AK9" s="363"/>
      <c r="AL9" s="414"/>
      <c r="AM9" s="514" t="s">
        <v>368</v>
      </c>
      <c r="AN9" s="475"/>
      <c r="AO9" s="475"/>
      <c r="AP9" s="475"/>
      <c r="AQ9" s="475"/>
      <c r="AR9" s="475"/>
      <c r="AS9" s="475"/>
      <c r="AT9" s="476"/>
      <c r="AU9" s="515" t="s">
        <v>239</v>
      </c>
      <c r="AV9" s="516"/>
      <c r="AW9" s="516"/>
      <c r="AX9" s="516"/>
      <c r="AY9" s="481" t="s">
        <v>222</v>
      </c>
      <c r="AZ9" s="482"/>
      <c r="BA9" s="482"/>
      <c r="BB9" s="482"/>
      <c r="BC9" s="482"/>
      <c r="BD9" s="482"/>
      <c r="BE9" s="482"/>
      <c r="BF9" s="482"/>
      <c r="BG9" s="482"/>
      <c r="BH9" s="482"/>
      <c r="BI9" s="482"/>
      <c r="BJ9" s="482"/>
      <c r="BK9" s="482"/>
      <c r="BL9" s="482"/>
      <c r="BM9" s="483"/>
      <c r="BN9" s="484">
        <v>-384793</v>
      </c>
      <c r="BO9" s="485"/>
      <c r="BP9" s="485"/>
      <c r="BQ9" s="485"/>
      <c r="BR9" s="485"/>
      <c r="BS9" s="485"/>
      <c r="BT9" s="485"/>
      <c r="BU9" s="486"/>
      <c r="BV9" s="484">
        <v>319624</v>
      </c>
      <c r="BW9" s="485"/>
      <c r="BX9" s="485"/>
      <c r="BY9" s="485"/>
      <c r="BZ9" s="485"/>
      <c r="CA9" s="485"/>
      <c r="CB9" s="485"/>
      <c r="CC9" s="486"/>
      <c r="CD9" s="495" t="s">
        <v>192</v>
      </c>
      <c r="CE9" s="496"/>
      <c r="CF9" s="496"/>
      <c r="CG9" s="496"/>
      <c r="CH9" s="496"/>
      <c r="CI9" s="496"/>
      <c r="CJ9" s="496"/>
      <c r="CK9" s="496"/>
      <c r="CL9" s="496"/>
      <c r="CM9" s="496"/>
      <c r="CN9" s="496"/>
      <c r="CO9" s="496"/>
      <c r="CP9" s="496"/>
      <c r="CQ9" s="496"/>
      <c r="CR9" s="496"/>
      <c r="CS9" s="497"/>
      <c r="CT9" s="350">
        <v>16.100000000000001</v>
      </c>
      <c r="CU9" s="351"/>
      <c r="CV9" s="351"/>
      <c r="CW9" s="351"/>
      <c r="CX9" s="351"/>
      <c r="CY9" s="351"/>
      <c r="CZ9" s="351"/>
      <c r="DA9" s="352"/>
      <c r="DB9" s="350">
        <v>16.100000000000001</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370</v>
      </c>
      <c r="M10" s="475"/>
      <c r="N10" s="475"/>
      <c r="O10" s="475"/>
      <c r="P10" s="475"/>
      <c r="Q10" s="476"/>
      <c r="R10" s="477">
        <v>109651</v>
      </c>
      <c r="S10" s="478"/>
      <c r="T10" s="478"/>
      <c r="U10" s="478"/>
      <c r="V10" s="480"/>
      <c r="W10" s="411"/>
      <c r="X10" s="412"/>
      <c r="Y10" s="412"/>
      <c r="Z10" s="412"/>
      <c r="AA10" s="412"/>
      <c r="AB10" s="412"/>
      <c r="AC10" s="412"/>
      <c r="AD10" s="412"/>
      <c r="AE10" s="412"/>
      <c r="AF10" s="412"/>
      <c r="AG10" s="412"/>
      <c r="AH10" s="412"/>
      <c r="AI10" s="412"/>
      <c r="AJ10" s="412"/>
      <c r="AK10" s="412"/>
      <c r="AL10" s="415"/>
      <c r="AM10" s="514" t="s">
        <v>290</v>
      </c>
      <c r="AN10" s="475"/>
      <c r="AO10" s="475"/>
      <c r="AP10" s="475"/>
      <c r="AQ10" s="475"/>
      <c r="AR10" s="475"/>
      <c r="AS10" s="475"/>
      <c r="AT10" s="476"/>
      <c r="AU10" s="515" t="s">
        <v>239</v>
      </c>
      <c r="AV10" s="516"/>
      <c r="AW10" s="516"/>
      <c r="AX10" s="516"/>
      <c r="AY10" s="481" t="s">
        <v>372</v>
      </c>
      <c r="AZ10" s="482"/>
      <c r="BA10" s="482"/>
      <c r="BB10" s="482"/>
      <c r="BC10" s="482"/>
      <c r="BD10" s="482"/>
      <c r="BE10" s="482"/>
      <c r="BF10" s="482"/>
      <c r="BG10" s="482"/>
      <c r="BH10" s="482"/>
      <c r="BI10" s="482"/>
      <c r="BJ10" s="482"/>
      <c r="BK10" s="482"/>
      <c r="BL10" s="482"/>
      <c r="BM10" s="483"/>
      <c r="BN10" s="484">
        <v>609703</v>
      </c>
      <c r="BO10" s="485"/>
      <c r="BP10" s="485"/>
      <c r="BQ10" s="485"/>
      <c r="BR10" s="485"/>
      <c r="BS10" s="485"/>
      <c r="BT10" s="485"/>
      <c r="BU10" s="486"/>
      <c r="BV10" s="484">
        <v>448726</v>
      </c>
      <c r="BW10" s="485"/>
      <c r="BX10" s="485"/>
      <c r="BY10" s="485"/>
      <c r="BZ10" s="485"/>
      <c r="CA10" s="485"/>
      <c r="CB10" s="485"/>
      <c r="CC10" s="486"/>
      <c r="CD10" s="25" t="s">
        <v>214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6</v>
      </c>
      <c r="M11" s="449"/>
      <c r="N11" s="449"/>
      <c r="O11" s="449"/>
      <c r="P11" s="449"/>
      <c r="Q11" s="450"/>
      <c r="R11" s="560" t="s">
        <v>373</v>
      </c>
      <c r="S11" s="561"/>
      <c r="T11" s="561"/>
      <c r="U11" s="561"/>
      <c r="V11" s="562"/>
      <c r="W11" s="411"/>
      <c r="X11" s="412"/>
      <c r="Y11" s="412"/>
      <c r="Z11" s="412"/>
      <c r="AA11" s="412"/>
      <c r="AB11" s="412"/>
      <c r="AC11" s="412"/>
      <c r="AD11" s="412"/>
      <c r="AE11" s="412"/>
      <c r="AF11" s="412"/>
      <c r="AG11" s="412"/>
      <c r="AH11" s="412"/>
      <c r="AI11" s="412"/>
      <c r="AJ11" s="412"/>
      <c r="AK11" s="412"/>
      <c r="AL11" s="415"/>
      <c r="AM11" s="514" t="s">
        <v>374</v>
      </c>
      <c r="AN11" s="475"/>
      <c r="AO11" s="475"/>
      <c r="AP11" s="475"/>
      <c r="AQ11" s="475"/>
      <c r="AR11" s="475"/>
      <c r="AS11" s="475"/>
      <c r="AT11" s="476"/>
      <c r="AU11" s="515" t="s">
        <v>239</v>
      </c>
      <c r="AV11" s="516"/>
      <c r="AW11" s="516"/>
      <c r="AX11" s="516"/>
      <c r="AY11" s="481" t="s">
        <v>355</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379</v>
      </c>
      <c r="CE11" s="496"/>
      <c r="CF11" s="496"/>
      <c r="CG11" s="496"/>
      <c r="CH11" s="496"/>
      <c r="CI11" s="496"/>
      <c r="CJ11" s="496"/>
      <c r="CK11" s="496"/>
      <c r="CL11" s="496"/>
      <c r="CM11" s="496"/>
      <c r="CN11" s="496"/>
      <c r="CO11" s="496"/>
      <c r="CP11" s="496"/>
      <c r="CQ11" s="496"/>
      <c r="CR11" s="496"/>
      <c r="CS11" s="497"/>
      <c r="CT11" s="548" t="s">
        <v>366</v>
      </c>
      <c r="CU11" s="549"/>
      <c r="CV11" s="549"/>
      <c r="CW11" s="549"/>
      <c r="CX11" s="549"/>
      <c r="CY11" s="549"/>
      <c r="CZ11" s="549"/>
      <c r="DA11" s="550"/>
      <c r="DB11" s="548" t="s">
        <v>366</v>
      </c>
      <c r="DC11" s="549"/>
      <c r="DD11" s="549"/>
      <c r="DE11" s="549"/>
      <c r="DF11" s="549"/>
      <c r="DG11" s="549"/>
      <c r="DH11" s="549"/>
      <c r="DI11" s="550"/>
    </row>
    <row r="12" spans="1:119" ht="18.75" customHeight="1" x14ac:dyDescent="0.15">
      <c r="A12" s="2"/>
      <c r="B12" s="438" t="s">
        <v>182</v>
      </c>
      <c r="C12" s="439"/>
      <c r="D12" s="439"/>
      <c r="E12" s="439"/>
      <c r="F12" s="439"/>
      <c r="G12" s="439"/>
      <c r="H12" s="439"/>
      <c r="I12" s="439"/>
      <c r="J12" s="439"/>
      <c r="K12" s="440"/>
      <c r="L12" s="551" t="s">
        <v>380</v>
      </c>
      <c r="M12" s="552"/>
      <c r="N12" s="552"/>
      <c r="O12" s="552"/>
      <c r="P12" s="552"/>
      <c r="Q12" s="553"/>
      <c r="R12" s="554">
        <v>107489</v>
      </c>
      <c r="S12" s="555"/>
      <c r="T12" s="555"/>
      <c r="U12" s="555"/>
      <c r="V12" s="556"/>
      <c r="W12" s="557" t="s">
        <v>67</v>
      </c>
      <c r="X12" s="516"/>
      <c r="Y12" s="516"/>
      <c r="Z12" s="516"/>
      <c r="AA12" s="516"/>
      <c r="AB12" s="558"/>
      <c r="AC12" s="515" t="s">
        <v>261</v>
      </c>
      <c r="AD12" s="516"/>
      <c r="AE12" s="516"/>
      <c r="AF12" s="516"/>
      <c r="AG12" s="558"/>
      <c r="AH12" s="515" t="s">
        <v>382</v>
      </c>
      <c r="AI12" s="516"/>
      <c r="AJ12" s="516"/>
      <c r="AK12" s="516"/>
      <c r="AL12" s="559"/>
      <c r="AM12" s="514" t="s">
        <v>173</v>
      </c>
      <c r="AN12" s="475"/>
      <c r="AO12" s="475"/>
      <c r="AP12" s="475"/>
      <c r="AQ12" s="475"/>
      <c r="AR12" s="475"/>
      <c r="AS12" s="475"/>
      <c r="AT12" s="476"/>
      <c r="AU12" s="515" t="s">
        <v>239</v>
      </c>
      <c r="AV12" s="516"/>
      <c r="AW12" s="516"/>
      <c r="AX12" s="516"/>
      <c r="AY12" s="481" t="s">
        <v>177</v>
      </c>
      <c r="AZ12" s="482"/>
      <c r="BA12" s="482"/>
      <c r="BB12" s="482"/>
      <c r="BC12" s="482"/>
      <c r="BD12" s="482"/>
      <c r="BE12" s="482"/>
      <c r="BF12" s="482"/>
      <c r="BG12" s="482"/>
      <c r="BH12" s="482"/>
      <c r="BI12" s="482"/>
      <c r="BJ12" s="482"/>
      <c r="BK12" s="482"/>
      <c r="BL12" s="482"/>
      <c r="BM12" s="483"/>
      <c r="BN12" s="484">
        <v>659510</v>
      </c>
      <c r="BO12" s="485"/>
      <c r="BP12" s="485"/>
      <c r="BQ12" s="485"/>
      <c r="BR12" s="485"/>
      <c r="BS12" s="485"/>
      <c r="BT12" s="485"/>
      <c r="BU12" s="486"/>
      <c r="BV12" s="484">
        <v>364584</v>
      </c>
      <c r="BW12" s="485"/>
      <c r="BX12" s="485"/>
      <c r="BY12" s="485"/>
      <c r="BZ12" s="485"/>
      <c r="CA12" s="485"/>
      <c r="CB12" s="485"/>
      <c r="CC12" s="486"/>
      <c r="CD12" s="495" t="s">
        <v>293</v>
      </c>
      <c r="CE12" s="496"/>
      <c r="CF12" s="496"/>
      <c r="CG12" s="496"/>
      <c r="CH12" s="496"/>
      <c r="CI12" s="496"/>
      <c r="CJ12" s="496"/>
      <c r="CK12" s="496"/>
      <c r="CL12" s="496"/>
      <c r="CM12" s="496"/>
      <c r="CN12" s="496"/>
      <c r="CO12" s="496"/>
      <c r="CP12" s="496"/>
      <c r="CQ12" s="496"/>
      <c r="CR12" s="496"/>
      <c r="CS12" s="497"/>
      <c r="CT12" s="548" t="s">
        <v>366</v>
      </c>
      <c r="CU12" s="549"/>
      <c r="CV12" s="549"/>
      <c r="CW12" s="549"/>
      <c r="CX12" s="549"/>
      <c r="CY12" s="549"/>
      <c r="CZ12" s="549"/>
      <c r="DA12" s="550"/>
      <c r="DB12" s="548" t="s">
        <v>366</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249</v>
      </c>
      <c r="N13" s="538"/>
      <c r="O13" s="538"/>
      <c r="P13" s="538"/>
      <c r="Q13" s="539"/>
      <c r="R13" s="540">
        <v>105783</v>
      </c>
      <c r="S13" s="541"/>
      <c r="T13" s="541"/>
      <c r="U13" s="541"/>
      <c r="V13" s="542"/>
      <c r="W13" s="425" t="s">
        <v>384</v>
      </c>
      <c r="X13" s="367"/>
      <c r="Y13" s="367"/>
      <c r="Z13" s="367"/>
      <c r="AA13" s="367"/>
      <c r="AB13" s="368"/>
      <c r="AC13" s="477">
        <v>871</v>
      </c>
      <c r="AD13" s="478"/>
      <c r="AE13" s="478"/>
      <c r="AF13" s="478"/>
      <c r="AG13" s="479"/>
      <c r="AH13" s="477">
        <v>886</v>
      </c>
      <c r="AI13" s="478"/>
      <c r="AJ13" s="478"/>
      <c r="AK13" s="478"/>
      <c r="AL13" s="480"/>
      <c r="AM13" s="514" t="s">
        <v>385</v>
      </c>
      <c r="AN13" s="475"/>
      <c r="AO13" s="475"/>
      <c r="AP13" s="475"/>
      <c r="AQ13" s="475"/>
      <c r="AR13" s="475"/>
      <c r="AS13" s="475"/>
      <c r="AT13" s="476"/>
      <c r="AU13" s="515" t="s">
        <v>349</v>
      </c>
      <c r="AV13" s="516"/>
      <c r="AW13" s="516"/>
      <c r="AX13" s="516"/>
      <c r="AY13" s="481" t="s">
        <v>390</v>
      </c>
      <c r="AZ13" s="482"/>
      <c r="BA13" s="482"/>
      <c r="BB13" s="482"/>
      <c r="BC13" s="482"/>
      <c r="BD13" s="482"/>
      <c r="BE13" s="482"/>
      <c r="BF13" s="482"/>
      <c r="BG13" s="482"/>
      <c r="BH13" s="482"/>
      <c r="BI13" s="482"/>
      <c r="BJ13" s="482"/>
      <c r="BK13" s="482"/>
      <c r="BL13" s="482"/>
      <c r="BM13" s="483"/>
      <c r="BN13" s="484">
        <v>-434600</v>
      </c>
      <c r="BO13" s="485"/>
      <c r="BP13" s="485"/>
      <c r="BQ13" s="485"/>
      <c r="BR13" s="485"/>
      <c r="BS13" s="485"/>
      <c r="BT13" s="485"/>
      <c r="BU13" s="486"/>
      <c r="BV13" s="484">
        <v>403766</v>
      </c>
      <c r="BW13" s="485"/>
      <c r="BX13" s="485"/>
      <c r="BY13" s="485"/>
      <c r="BZ13" s="485"/>
      <c r="CA13" s="485"/>
      <c r="CB13" s="485"/>
      <c r="CC13" s="486"/>
      <c r="CD13" s="495" t="s">
        <v>10</v>
      </c>
      <c r="CE13" s="496"/>
      <c r="CF13" s="496"/>
      <c r="CG13" s="496"/>
      <c r="CH13" s="496"/>
      <c r="CI13" s="496"/>
      <c r="CJ13" s="496"/>
      <c r="CK13" s="496"/>
      <c r="CL13" s="496"/>
      <c r="CM13" s="496"/>
      <c r="CN13" s="496"/>
      <c r="CO13" s="496"/>
      <c r="CP13" s="496"/>
      <c r="CQ13" s="496"/>
      <c r="CR13" s="496"/>
      <c r="CS13" s="497"/>
      <c r="CT13" s="350">
        <v>7.5</v>
      </c>
      <c r="CU13" s="351"/>
      <c r="CV13" s="351"/>
      <c r="CW13" s="351"/>
      <c r="CX13" s="351"/>
      <c r="CY13" s="351"/>
      <c r="CZ13" s="351"/>
      <c r="DA13" s="352"/>
      <c r="DB13" s="350">
        <v>7.6</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277</v>
      </c>
      <c r="M14" s="546"/>
      <c r="N14" s="546"/>
      <c r="O14" s="546"/>
      <c r="P14" s="546"/>
      <c r="Q14" s="547"/>
      <c r="R14" s="540">
        <v>108049</v>
      </c>
      <c r="S14" s="541"/>
      <c r="T14" s="541"/>
      <c r="U14" s="541"/>
      <c r="V14" s="542"/>
      <c r="W14" s="413"/>
      <c r="X14" s="370"/>
      <c r="Y14" s="370"/>
      <c r="Z14" s="370"/>
      <c r="AA14" s="370"/>
      <c r="AB14" s="371"/>
      <c r="AC14" s="530">
        <v>1.9</v>
      </c>
      <c r="AD14" s="531"/>
      <c r="AE14" s="531"/>
      <c r="AF14" s="531"/>
      <c r="AG14" s="532"/>
      <c r="AH14" s="530">
        <v>1.8</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322</v>
      </c>
      <c r="CE14" s="491"/>
      <c r="CF14" s="491"/>
      <c r="CG14" s="491"/>
      <c r="CH14" s="491"/>
      <c r="CI14" s="491"/>
      <c r="CJ14" s="491"/>
      <c r="CK14" s="491"/>
      <c r="CL14" s="491"/>
      <c r="CM14" s="491"/>
      <c r="CN14" s="491"/>
      <c r="CO14" s="491"/>
      <c r="CP14" s="491"/>
      <c r="CQ14" s="491"/>
      <c r="CR14" s="491"/>
      <c r="CS14" s="492"/>
      <c r="CT14" s="534">
        <v>31.4</v>
      </c>
      <c r="CU14" s="535"/>
      <c r="CV14" s="535"/>
      <c r="CW14" s="535"/>
      <c r="CX14" s="535"/>
      <c r="CY14" s="535"/>
      <c r="CZ14" s="535"/>
      <c r="DA14" s="536"/>
      <c r="DB14" s="534">
        <v>43.3</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249</v>
      </c>
      <c r="N15" s="538"/>
      <c r="O15" s="538"/>
      <c r="P15" s="538"/>
      <c r="Q15" s="539"/>
      <c r="R15" s="540">
        <v>106329</v>
      </c>
      <c r="S15" s="541"/>
      <c r="T15" s="541"/>
      <c r="U15" s="541"/>
      <c r="V15" s="542"/>
      <c r="W15" s="425" t="s">
        <v>69</v>
      </c>
      <c r="X15" s="367"/>
      <c r="Y15" s="367"/>
      <c r="Z15" s="367"/>
      <c r="AA15" s="367"/>
      <c r="AB15" s="368"/>
      <c r="AC15" s="477">
        <v>10822</v>
      </c>
      <c r="AD15" s="478"/>
      <c r="AE15" s="478"/>
      <c r="AF15" s="478"/>
      <c r="AG15" s="479"/>
      <c r="AH15" s="477">
        <v>11317</v>
      </c>
      <c r="AI15" s="478"/>
      <c r="AJ15" s="478"/>
      <c r="AK15" s="478"/>
      <c r="AL15" s="480"/>
      <c r="AM15" s="514"/>
      <c r="AN15" s="475"/>
      <c r="AO15" s="475"/>
      <c r="AP15" s="475"/>
      <c r="AQ15" s="475"/>
      <c r="AR15" s="475"/>
      <c r="AS15" s="475"/>
      <c r="AT15" s="476"/>
      <c r="AU15" s="515"/>
      <c r="AV15" s="516"/>
      <c r="AW15" s="516"/>
      <c r="AX15" s="516"/>
      <c r="AY15" s="487" t="s">
        <v>281</v>
      </c>
      <c r="AZ15" s="488"/>
      <c r="BA15" s="488"/>
      <c r="BB15" s="488"/>
      <c r="BC15" s="488"/>
      <c r="BD15" s="488"/>
      <c r="BE15" s="488"/>
      <c r="BF15" s="488"/>
      <c r="BG15" s="488"/>
      <c r="BH15" s="488"/>
      <c r="BI15" s="488"/>
      <c r="BJ15" s="488"/>
      <c r="BK15" s="488"/>
      <c r="BL15" s="488"/>
      <c r="BM15" s="489"/>
      <c r="BN15" s="471">
        <v>12230372</v>
      </c>
      <c r="BO15" s="472"/>
      <c r="BP15" s="472"/>
      <c r="BQ15" s="472"/>
      <c r="BR15" s="472"/>
      <c r="BS15" s="472"/>
      <c r="BT15" s="472"/>
      <c r="BU15" s="473"/>
      <c r="BV15" s="471">
        <v>11581898</v>
      </c>
      <c r="BW15" s="472"/>
      <c r="BX15" s="472"/>
      <c r="BY15" s="472"/>
      <c r="BZ15" s="472"/>
      <c r="CA15" s="472"/>
      <c r="CB15" s="472"/>
      <c r="CC15" s="473"/>
      <c r="CD15" s="543" t="s">
        <v>248</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212</v>
      </c>
      <c r="M16" s="528"/>
      <c r="N16" s="528"/>
      <c r="O16" s="528"/>
      <c r="P16" s="528"/>
      <c r="Q16" s="529"/>
      <c r="R16" s="524" t="s">
        <v>43</v>
      </c>
      <c r="S16" s="525"/>
      <c r="T16" s="525"/>
      <c r="U16" s="525"/>
      <c r="V16" s="526"/>
      <c r="W16" s="413"/>
      <c r="X16" s="370"/>
      <c r="Y16" s="370"/>
      <c r="Z16" s="370"/>
      <c r="AA16" s="370"/>
      <c r="AB16" s="371"/>
      <c r="AC16" s="530">
        <v>23.3</v>
      </c>
      <c r="AD16" s="531"/>
      <c r="AE16" s="531"/>
      <c r="AF16" s="531"/>
      <c r="AG16" s="532"/>
      <c r="AH16" s="530">
        <v>23.6</v>
      </c>
      <c r="AI16" s="531"/>
      <c r="AJ16" s="531"/>
      <c r="AK16" s="531"/>
      <c r="AL16" s="533"/>
      <c r="AM16" s="514"/>
      <c r="AN16" s="475"/>
      <c r="AO16" s="475"/>
      <c r="AP16" s="475"/>
      <c r="AQ16" s="475"/>
      <c r="AR16" s="475"/>
      <c r="AS16" s="475"/>
      <c r="AT16" s="476"/>
      <c r="AU16" s="515"/>
      <c r="AV16" s="516"/>
      <c r="AW16" s="516"/>
      <c r="AX16" s="516"/>
      <c r="AY16" s="481" t="s">
        <v>100</v>
      </c>
      <c r="AZ16" s="482"/>
      <c r="BA16" s="482"/>
      <c r="BB16" s="482"/>
      <c r="BC16" s="482"/>
      <c r="BD16" s="482"/>
      <c r="BE16" s="482"/>
      <c r="BF16" s="482"/>
      <c r="BG16" s="482"/>
      <c r="BH16" s="482"/>
      <c r="BI16" s="482"/>
      <c r="BJ16" s="482"/>
      <c r="BK16" s="482"/>
      <c r="BL16" s="482"/>
      <c r="BM16" s="483"/>
      <c r="BN16" s="484">
        <v>17632665</v>
      </c>
      <c r="BO16" s="485"/>
      <c r="BP16" s="485"/>
      <c r="BQ16" s="485"/>
      <c r="BR16" s="485"/>
      <c r="BS16" s="485"/>
      <c r="BT16" s="485"/>
      <c r="BU16" s="486"/>
      <c r="BV16" s="484">
        <v>16988334</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94</v>
      </c>
      <c r="N17" s="522"/>
      <c r="O17" s="522"/>
      <c r="P17" s="522"/>
      <c r="Q17" s="523"/>
      <c r="R17" s="524" t="s">
        <v>43</v>
      </c>
      <c r="S17" s="525"/>
      <c r="T17" s="525"/>
      <c r="U17" s="525"/>
      <c r="V17" s="526"/>
      <c r="W17" s="425" t="s">
        <v>163</v>
      </c>
      <c r="X17" s="367"/>
      <c r="Y17" s="367"/>
      <c r="Z17" s="367"/>
      <c r="AA17" s="367"/>
      <c r="AB17" s="368"/>
      <c r="AC17" s="477">
        <v>34757</v>
      </c>
      <c r="AD17" s="478"/>
      <c r="AE17" s="478"/>
      <c r="AF17" s="478"/>
      <c r="AG17" s="479"/>
      <c r="AH17" s="477">
        <v>35762</v>
      </c>
      <c r="AI17" s="478"/>
      <c r="AJ17" s="478"/>
      <c r="AK17" s="478"/>
      <c r="AL17" s="480"/>
      <c r="AM17" s="514"/>
      <c r="AN17" s="475"/>
      <c r="AO17" s="475"/>
      <c r="AP17" s="475"/>
      <c r="AQ17" s="475"/>
      <c r="AR17" s="475"/>
      <c r="AS17" s="475"/>
      <c r="AT17" s="476"/>
      <c r="AU17" s="515"/>
      <c r="AV17" s="516"/>
      <c r="AW17" s="516"/>
      <c r="AX17" s="516"/>
      <c r="AY17" s="481" t="s">
        <v>224</v>
      </c>
      <c r="AZ17" s="482"/>
      <c r="BA17" s="482"/>
      <c r="BB17" s="482"/>
      <c r="BC17" s="482"/>
      <c r="BD17" s="482"/>
      <c r="BE17" s="482"/>
      <c r="BF17" s="482"/>
      <c r="BG17" s="482"/>
      <c r="BH17" s="482"/>
      <c r="BI17" s="482"/>
      <c r="BJ17" s="482"/>
      <c r="BK17" s="482"/>
      <c r="BL17" s="482"/>
      <c r="BM17" s="483"/>
      <c r="BN17" s="484">
        <v>15545400</v>
      </c>
      <c r="BO17" s="485"/>
      <c r="BP17" s="485"/>
      <c r="BQ17" s="485"/>
      <c r="BR17" s="485"/>
      <c r="BS17" s="485"/>
      <c r="BT17" s="485"/>
      <c r="BU17" s="486"/>
      <c r="BV17" s="484">
        <v>14720790</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347</v>
      </c>
      <c r="C18" s="437"/>
      <c r="D18" s="437"/>
      <c r="E18" s="502"/>
      <c r="F18" s="502"/>
      <c r="G18" s="502"/>
      <c r="H18" s="502"/>
      <c r="I18" s="502"/>
      <c r="J18" s="502"/>
      <c r="K18" s="502"/>
      <c r="L18" s="517">
        <v>69.94</v>
      </c>
      <c r="M18" s="517"/>
      <c r="N18" s="517"/>
      <c r="O18" s="517"/>
      <c r="P18" s="517"/>
      <c r="Q18" s="517"/>
      <c r="R18" s="518"/>
      <c r="S18" s="518"/>
      <c r="T18" s="518"/>
      <c r="U18" s="518"/>
      <c r="V18" s="519"/>
      <c r="W18" s="364"/>
      <c r="X18" s="365"/>
      <c r="Y18" s="365"/>
      <c r="Z18" s="365"/>
      <c r="AA18" s="365"/>
      <c r="AB18" s="420"/>
      <c r="AC18" s="457">
        <v>74.8</v>
      </c>
      <c r="AD18" s="458"/>
      <c r="AE18" s="458"/>
      <c r="AF18" s="458"/>
      <c r="AG18" s="520"/>
      <c r="AH18" s="457">
        <v>74.599999999999994</v>
      </c>
      <c r="AI18" s="458"/>
      <c r="AJ18" s="458"/>
      <c r="AK18" s="458"/>
      <c r="AL18" s="459"/>
      <c r="AM18" s="514"/>
      <c r="AN18" s="475"/>
      <c r="AO18" s="475"/>
      <c r="AP18" s="475"/>
      <c r="AQ18" s="475"/>
      <c r="AR18" s="475"/>
      <c r="AS18" s="475"/>
      <c r="AT18" s="476"/>
      <c r="AU18" s="515"/>
      <c r="AV18" s="516"/>
      <c r="AW18" s="516"/>
      <c r="AX18" s="516"/>
      <c r="AY18" s="481" t="s">
        <v>250</v>
      </c>
      <c r="AZ18" s="482"/>
      <c r="BA18" s="482"/>
      <c r="BB18" s="482"/>
      <c r="BC18" s="482"/>
      <c r="BD18" s="482"/>
      <c r="BE18" s="482"/>
      <c r="BF18" s="482"/>
      <c r="BG18" s="482"/>
      <c r="BH18" s="482"/>
      <c r="BI18" s="482"/>
      <c r="BJ18" s="482"/>
      <c r="BK18" s="482"/>
      <c r="BL18" s="482"/>
      <c r="BM18" s="483"/>
      <c r="BN18" s="484">
        <v>22271220</v>
      </c>
      <c r="BO18" s="485"/>
      <c r="BP18" s="485"/>
      <c r="BQ18" s="485"/>
      <c r="BR18" s="485"/>
      <c r="BS18" s="485"/>
      <c r="BT18" s="485"/>
      <c r="BU18" s="486"/>
      <c r="BV18" s="484">
        <v>22140625</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27</v>
      </c>
      <c r="C19" s="437"/>
      <c r="D19" s="437"/>
      <c r="E19" s="502"/>
      <c r="F19" s="502"/>
      <c r="G19" s="502"/>
      <c r="H19" s="502"/>
      <c r="I19" s="502"/>
      <c r="J19" s="502"/>
      <c r="K19" s="502"/>
      <c r="L19" s="503">
        <v>1524</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142</v>
      </c>
      <c r="AZ19" s="482"/>
      <c r="BA19" s="482"/>
      <c r="BB19" s="482"/>
      <c r="BC19" s="482"/>
      <c r="BD19" s="482"/>
      <c r="BE19" s="482"/>
      <c r="BF19" s="482"/>
      <c r="BG19" s="482"/>
      <c r="BH19" s="482"/>
      <c r="BI19" s="482"/>
      <c r="BJ19" s="482"/>
      <c r="BK19" s="482"/>
      <c r="BL19" s="482"/>
      <c r="BM19" s="483"/>
      <c r="BN19" s="484">
        <v>26699673</v>
      </c>
      <c r="BO19" s="485"/>
      <c r="BP19" s="485"/>
      <c r="BQ19" s="485"/>
      <c r="BR19" s="485"/>
      <c r="BS19" s="485"/>
      <c r="BT19" s="485"/>
      <c r="BU19" s="486"/>
      <c r="BV19" s="484">
        <v>26726526</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401</v>
      </c>
      <c r="C20" s="437"/>
      <c r="D20" s="437"/>
      <c r="E20" s="502"/>
      <c r="F20" s="502"/>
      <c r="G20" s="502"/>
      <c r="H20" s="502"/>
      <c r="I20" s="502"/>
      <c r="J20" s="502"/>
      <c r="K20" s="502"/>
      <c r="L20" s="503">
        <v>43477</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403</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72</v>
      </c>
      <c r="C22" s="387"/>
      <c r="D22" s="388"/>
      <c r="E22" s="366" t="s">
        <v>67</v>
      </c>
      <c r="F22" s="367"/>
      <c r="G22" s="367"/>
      <c r="H22" s="367"/>
      <c r="I22" s="367"/>
      <c r="J22" s="367"/>
      <c r="K22" s="368"/>
      <c r="L22" s="366" t="s">
        <v>174</v>
      </c>
      <c r="M22" s="367"/>
      <c r="N22" s="367"/>
      <c r="O22" s="367"/>
      <c r="P22" s="368"/>
      <c r="Q22" s="372" t="s">
        <v>297</v>
      </c>
      <c r="R22" s="373"/>
      <c r="S22" s="373"/>
      <c r="T22" s="373"/>
      <c r="U22" s="373"/>
      <c r="V22" s="374"/>
      <c r="W22" s="386" t="s">
        <v>378</v>
      </c>
      <c r="X22" s="387"/>
      <c r="Y22" s="388"/>
      <c r="Z22" s="366" t="s">
        <v>67</v>
      </c>
      <c r="AA22" s="367"/>
      <c r="AB22" s="367"/>
      <c r="AC22" s="367"/>
      <c r="AD22" s="367"/>
      <c r="AE22" s="367"/>
      <c r="AF22" s="367"/>
      <c r="AG22" s="368"/>
      <c r="AH22" s="378" t="s">
        <v>367</v>
      </c>
      <c r="AI22" s="367"/>
      <c r="AJ22" s="367"/>
      <c r="AK22" s="367"/>
      <c r="AL22" s="368"/>
      <c r="AM22" s="378" t="s">
        <v>404</v>
      </c>
      <c r="AN22" s="379"/>
      <c r="AO22" s="379"/>
      <c r="AP22" s="379"/>
      <c r="AQ22" s="379"/>
      <c r="AR22" s="380"/>
      <c r="AS22" s="372" t="s">
        <v>297</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103</v>
      </c>
      <c r="AZ23" s="488"/>
      <c r="BA23" s="488"/>
      <c r="BB23" s="488"/>
      <c r="BC23" s="488"/>
      <c r="BD23" s="488"/>
      <c r="BE23" s="488"/>
      <c r="BF23" s="488"/>
      <c r="BG23" s="488"/>
      <c r="BH23" s="488"/>
      <c r="BI23" s="488"/>
      <c r="BJ23" s="488"/>
      <c r="BK23" s="488"/>
      <c r="BL23" s="488"/>
      <c r="BM23" s="489"/>
      <c r="BN23" s="484">
        <v>47210719</v>
      </c>
      <c r="BO23" s="485"/>
      <c r="BP23" s="485"/>
      <c r="BQ23" s="485"/>
      <c r="BR23" s="485"/>
      <c r="BS23" s="485"/>
      <c r="BT23" s="485"/>
      <c r="BU23" s="486"/>
      <c r="BV23" s="484">
        <v>45866644</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276</v>
      </c>
      <c r="F24" s="475"/>
      <c r="G24" s="475"/>
      <c r="H24" s="475"/>
      <c r="I24" s="475"/>
      <c r="J24" s="475"/>
      <c r="K24" s="476"/>
      <c r="L24" s="477">
        <v>1</v>
      </c>
      <c r="M24" s="478"/>
      <c r="N24" s="478"/>
      <c r="O24" s="478"/>
      <c r="P24" s="479"/>
      <c r="Q24" s="477">
        <v>8760</v>
      </c>
      <c r="R24" s="478"/>
      <c r="S24" s="478"/>
      <c r="T24" s="478"/>
      <c r="U24" s="478"/>
      <c r="V24" s="479"/>
      <c r="W24" s="389"/>
      <c r="X24" s="390"/>
      <c r="Y24" s="391"/>
      <c r="Z24" s="474" t="s">
        <v>396</v>
      </c>
      <c r="AA24" s="475"/>
      <c r="AB24" s="475"/>
      <c r="AC24" s="475"/>
      <c r="AD24" s="475"/>
      <c r="AE24" s="475"/>
      <c r="AF24" s="475"/>
      <c r="AG24" s="476"/>
      <c r="AH24" s="477">
        <v>750</v>
      </c>
      <c r="AI24" s="478"/>
      <c r="AJ24" s="478"/>
      <c r="AK24" s="478"/>
      <c r="AL24" s="479"/>
      <c r="AM24" s="477">
        <v>2349000</v>
      </c>
      <c r="AN24" s="478"/>
      <c r="AO24" s="478"/>
      <c r="AP24" s="478"/>
      <c r="AQ24" s="478"/>
      <c r="AR24" s="479"/>
      <c r="AS24" s="477">
        <v>3132</v>
      </c>
      <c r="AT24" s="478"/>
      <c r="AU24" s="478"/>
      <c r="AV24" s="478"/>
      <c r="AW24" s="478"/>
      <c r="AX24" s="480"/>
      <c r="AY24" s="460" t="s">
        <v>369</v>
      </c>
      <c r="AZ24" s="461"/>
      <c r="BA24" s="461"/>
      <c r="BB24" s="461"/>
      <c r="BC24" s="461"/>
      <c r="BD24" s="461"/>
      <c r="BE24" s="461"/>
      <c r="BF24" s="461"/>
      <c r="BG24" s="461"/>
      <c r="BH24" s="461"/>
      <c r="BI24" s="461"/>
      <c r="BJ24" s="461"/>
      <c r="BK24" s="461"/>
      <c r="BL24" s="461"/>
      <c r="BM24" s="462"/>
      <c r="BN24" s="484">
        <v>33339089</v>
      </c>
      <c r="BO24" s="485"/>
      <c r="BP24" s="485"/>
      <c r="BQ24" s="485"/>
      <c r="BR24" s="485"/>
      <c r="BS24" s="485"/>
      <c r="BT24" s="485"/>
      <c r="BU24" s="486"/>
      <c r="BV24" s="484">
        <v>32988632</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310</v>
      </c>
      <c r="F25" s="475"/>
      <c r="G25" s="475"/>
      <c r="H25" s="475"/>
      <c r="I25" s="475"/>
      <c r="J25" s="475"/>
      <c r="K25" s="476"/>
      <c r="L25" s="477">
        <v>1</v>
      </c>
      <c r="M25" s="478"/>
      <c r="N25" s="478"/>
      <c r="O25" s="478"/>
      <c r="P25" s="479"/>
      <c r="Q25" s="477">
        <v>7180</v>
      </c>
      <c r="R25" s="478"/>
      <c r="S25" s="478"/>
      <c r="T25" s="478"/>
      <c r="U25" s="478"/>
      <c r="V25" s="479"/>
      <c r="W25" s="389"/>
      <c r="X25" s="390"/>
      <c r="Y25" s="391"/>
      <c r="Z25" s="474" t="s">
        <v>140</v>
      </c>
      <c r="AA25" s="475"/>
      <c r="AB25" s="475"/>
      <c r="AC25" s="475"/>
      <c r="AD25" s="475"/>
      <c r="AE25" s="475"/>
      <c r="AF25" s="475"/>
      <c r="AG25" s="476"/>
      <c r="AH25" s="477">
        <v>159</v>
      </c>
      <c r="AI25" s="478"/>
      <c r="AJ25" s="478"/>
      <c r="AK25" s="478"/>
      <c r="AL25" s="479"/>
      <c r="AM25" s="477">
        <v>512139</v>
      </c>
      <c r="AN25" s="478"/>
      <c r="AO25" s="478"/>
      <c r="AP25" s="478"/>
      <c r="AQ25" s="478"/>
      <c r="AR25" s="479"/>
      <c r="AS25" s="477">
        <v>3221</v>
      </c>
      <c r="AT25" s="478"/>
      <c r="AU25" s="478"/>
      <c r="AV25" s="478"/>
      <c r="AW25" s="478"/>
      <c r="AX25" s="480"/>
      <c r="AY25" s="487" t="s">
        <v>121</v>
      </c>
      <c r="AZ25" s="488"/>
      <c r="BA25" s="488"/>
      <c r="BB25" s="488"/>
      <c r="BC25" s="488"/>
      <c r="BD25" s="488"/>
      <c r="BE25" s="488"/>
      <c r="BF25" s="488"/>
      <c r="BG25" s="488"/>
      <c r="BH25" s="488"/>
      <c r="BI25" s="488"/>
      <c r="BJ25" s="488"/>
      <c r="BK25" s="488"/>
      <c r="BL25" s="488"/>
      <c r="BM25" s="489"/>
      <c r="BN25" s="471">
        <v>2255265</v>
      </c>
      <c r="BO25" s="472"/>
      <c r="BP25" s="472"/>
      <c r="BQ25" s="472"/>
      <c r="BR25" s="472"/>
      <c r="BS25" s="472"/>
      <c r="BT25" s="472"/>
      <c r="BU25" s="473"/>
      <c r="BV25" s="471">
        <v>1896306</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405</v>
      </c>
      <c r="F26" s="475"/>
      <c r="G26" s="475"/>
      <c r="H26" s="475"/>
      <c r="I26" s="475"/>
      <c r="J26" s="475"/>
      <c r="K26" s="476"/>
      <c r="L26" s="477">
        <v>1</v>
      </c>
      <c r="M26" s="478"/>
      <c r="N26" s="478"/>
      <c r="O26" s="478"/>
      <c r="P26" s="479"/>
      <c r="Q26" s="477">
        <v>6580</v>
      </c>
      <c r="R26" s="478"/>
      <c r="S26" s="478"/>
      <c r="T26" s="478"/>
      <c r="U26" s="478"/>
      <c r="V26" s="479"/>
      <c r="W26" s="389"/>
      <c r="X26" s="390"/>
      <c r="Y26" s="391"/>
      <c r="Z26" s="474" t="s">
        <v>184</v>
      </c>
      <c r="AA26" s="493"/>
      <c r="AB26" s="493"/>
      <c r="AC26" s="493"/>
      <c r="AD26" s="493"/>
      <c r="AE26" s="493"/>
      <c r="AF26" s="493"/>
      <c r="AG26" s="494"/>
      <c r="AH26" s="477">
        <v>31</v>
      </c>
      <c r="AI26" s="478"/>
      <c r="AJ26" s="478"/>
      <c r="AK26" s="478"/>
      <c r="AL26" s="479"/>
      <c r="AM26" s="477">
        <v>102300</v>
      </c>
      <c r="AN26" s="478"/>
      <c r="AO26" s="478"/>
      <c r="AP26" s="478"/>
      <c r="AQ26" s="478"/>
      <c r="AR26" s="479"/>
      <c r="AS26" s="477">
        <v>3300</v>
      </c>
      <c r="AT26" s="478"/>
      <c r="AU26" s="478"/>
      <c r="AV26" s="478"/>
      <c r="AW26" s="478"/>
      <c r="AX26" s="480"/>
      <c r="AY26" s="495" t="s">
        <v>9</v>
      </c>
      <c r="AZ26" s="496"/>
      <c r="BA26" s="496"/>
      <c r="BB26" s="496"/>
      <c r="BC26" s="496"/>
      <c r="BD26" s="496"/>
      <c r="BE26" s="496"/>
      <c r="BF26" s="496"/>
      <c r="BG26" s="496"/>
      <c r="BH26" s="496"/>
      <c r="BI26" s="496"/>
      <c r="BJ26" s="496"/>
      <c r="BK26" s="496"/>
      <c r="BL26" s="496"/>
      <c r="BM26" s="497"/>
      <c r="BN26" s="484">
        <v>20000</v>
      </c>
      <c r="BO26" s="485"/>
      <c r="BP26" s="485"/>
      <c r="BQ26" s="485"/>
      <c r="BR26" s="485"/>
      <c r="BS26" s="485"/>
      <c r="BT26" s="485"/>
      <c r="BU26" s="486"/>
      <c r="BV26" s="484">
        <v>40000</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371</v>
      </c>
      <c r="F27" s="475"/>
      <c r="G27" s="475"/>
      <c r="H27" s="475"/>
      <c r="I27" s="475"/>
      <c r="J27" s="475"/>
      <c r="K27" s="476"/>
      <c r="L27" s="477">
        <v>1</v>
      </c>
      <c r="M27" s="478"/>
      <c r="N27" s="478"/>
      <c r="O27" s="478"/>
      <c r="P27" s="479"/>
      <c r="Q27" s="477">
        <v>4940</v>
      </c>
      <c r="R27" s="478"/>
      <c r="S27" s="478"/>
      <c r="T27" s="478"/>
      <c r="U27" s="478"/>
      <c r="V27" s="479"/>
      <c r="W27" s="389"/>
      <c r="X27" s="390"/>
      <c r="Y27" s="391"/>
      <c r="Z27" s="474" t="s">
        <v>73</v>
      </c>
      <c r="AA27" s="475"/>
      <c r="AB27" s="475"/>
      <c r="AC27" s="475"/>
      <c r="AD27" s="475"/>
      <c r="AE27" s="475"/>
      <c r="AF27" s="475"/>
      <c r="AG27" s="476"/>
      <c r="AH27" s="477">
        <v>4</v>
      </c>
      <c r="AI27" s="478"/>
      <c r="AJ27" s="478"/>
      <c r="AK27" s="478"/>
      <c r="AL27" s="479"/>
      <c r="AM27" s="477">
        <v>13244</v>
      </c>
      <c r="AN27" s="478"/>
      <c r="AO27" s="478"/>
      <c r="AP27" s="478"/>
      <c r="AQ27" s="478"/>
      <c r="AR27" s="479"/>
      <c r="AS27" s="477">
        <v>3311</v>
      </c>
      <c r="AT27" s="478"/>
      <c r="AU27" s="478"/>
      <c r="AV27" s="478"/>
      <c r="AW27" s="478"/>
      <c r="AX27" s="480"/>
      <c r="AY27" s="490" t="s">
        <v>408</v>
      </c>
      <c r="AZ27" s="491"/>
      <c r="BA27" s="491"/>
      <c r="BB27" s="491"/>
      <c r="BC27" s="491"/>
      <c r="BD27" s="491"/>
      <c r="BE27" s="491"/>
      <c r="BF27" s="491"/>
      <c r="BG27" s="491"/>
      <c r="BH27" s="491"/>
      <c r="BI27" s="491"/>
      <c r="BJ27" s="491"/>
      <c r="BK27" s="491"/>
      <c r="BL27" s="491"/>
      <c r="BM27" s="492"/>
      <c r="BN27" s="463">
        <v>1673189</v>
      </c>
      <c r="BO27" s="464"/>
      <c r="BP27" s="464"/>
      <c r="BQ27" s="464"/>
      <c r="BR27" s="464"/>
      <c r="BS27" s="464"/>
      <c r="BT27" s="464"/>
      <c r="BU27" s="465"/>
      <c r="BV27" s="463">
        <v>1673082</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410</v>
      </c>
      <c r="F28" s="475"/>
      <c r="G28" s="475"/>
      <c r="H28" s="475"/>
      <c r="I28" s="475"/>
      <c r="J28" s="475"/>
      <c r="K28" s="476"/>
      <c r="L28" s="477">
        <v>1</v>
      </c>
      <c r="M28" s="478"/>
      <c r="N28" s="478"/>
      <c r="O28" s="478"/>
      <c r="P28" s="479"/>
      <c r="Q28" s="477">
        <v>4440</v>
      </c>
      <c r="R28" s="478"/>
      <c r="S28" s="478"/>
      <c r="T28" s="478"/>
      <c r="U28" s="478"/>
      <c r="V28" s="479"/>
      <c r="W28" s="389"/>
      <c r="X28" s="390"/>
      <c r="Y28" s="391"/>
      <c r="Z28" s="474" t="s">
        <v>54</v>
      </c>
      <c r="AA28" s="475"/>
      <c r="AB28" s="475"/>
      <c r="AC28" s="475"/>
      <c r="AD28" s="475"/>
      <c r="AE28" s="475"/>
      <c r="AF28" s="475"/>
      <c r="AG28" s="476"/>
      <c r="AH28" s="477" t="s">
        <v>366</v>
      </c>
      <c r="AI28" s="478"/>
      <c r="AJ28" s="478"/>
      <c r="AK28" s="478"/>
      <c r="AL28" s="479"/>
      <c r="AM28" s="477" t="s">
        <v>366</v>
      </c>
      <c r="AN28" s="478"/>
      <c r="AO28" s="478"/>
      <c r="AP28" s="478"/>
      <c r="AQ28" s="478"/>
      <c r="AR28" s="479"/>
      <c r="AS28" s="477" t="s">
        <v>366</v>
      </c>
      <c r="AT28" s="478"/>
      <c r="AU28" s="478"/>
      <c r="AV28" s="478"/>
      <c r="AW28" s="478"/>
      <c r="AX28" s="480"/>
      <c r="AY28" s="353" t="s">
        <v>414</v>
      </c>
      <c r="AZ28" s="354"/>
      <c r="BA28" s="354"/>
      <c r="BB28" s="355"/>
      <c r="BC28" s="487" t="s">
        <v>92</v>
      </c>
      <c r="BD28" s="488"/>
      <c r="BE28" s="488"/>
      <c r="BF28" s="488"/>
      <c r="BG28" s="488"/>
      <c r="BH28" s="488"/>
      <c r="BI28" s="488"/>
      <c r="BJ28" s="488"/>
      <c r="BK28" s="488"/>
      <c r="BL28" s="488"/>
      <c r="BM28" s="489"/>
      <c r="BN28" s="471">
        <v>2260734</v>
      </c>
      <c r="BO28" s="472"/>
      <c r="BP28" s="472"/>
      <c r="BQ28" s="472"/>
      <c r="BR28" s="472"/>
      <c r="BS28" s="472"/>
      <c r="BT28" s="472"/>
      <c r="BU28" s="473"/>
      <c r="BV28" s="471">
        <v>2310541</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82</v>
      </c>
      <c r="F29" s="475"/>
      <c r="G29" s="475"/>
      <c r="H29" s="475"/>
      <c r="I29" s="475"/>
      <c r="J29" s="475"/>
      <c r="K29" s="476"/>
      <c r="L29" s="477">
        <v>22</v>
      </c>
      <c r="M29" s="478"/>
      <c r="N29" s="478"/>
      <c r="O29" s="478"/>
      <c r="P29" s="479"/>
      <c r="Q29" s="477">
        <v>4110</v>
      </c>
      <c r="R29" s="478"/>
      <c r="S29" s="478"/>
      <c r="T29" s="478"/>
      <c r="U29" s="478"/>
      <c r="V29" s="479"/>
      <c r="W29" s="392"/>
      <c r="X29" s="393"/>
      <c r="Y29" s="394"/>
      <c r="Z29" s="474" t="s">
        <v>419</v>
      </c>
      <c r="AA29" s="475"/>
      <c r="AB29" s="475"/>
      <c r="AC29" s="475"/>
      <c r="AD29" s="475"/>
      <c r="AE29" s="475"/>
      <c r="AF29" s="475"/>
      <c r="AG29" s="476"/>
      <c r="AH29" s="477">
        <v>754</v>
      </c>
      <c r="AI29" s="478"/>
      <c r="AJ29" s="478"/>
      <c r="AK29" s="478"/>
      <c r="AL29" s="479"/>
      <c r="AM29" s="477">
        <v>2362244</v>
      </c>
      <c r="AN29" s="478"/>
      <c r="AO29" s="478"/>
      <c r="AP29" s="478"/>
      <c r="AQ29" s="478"/>
      <c r="AR29" s="479"/>
      <c r="AS29" s="477">
        <v>3133</v>
      </c>
      <c r="AT29" s="478"/>
      <c r="AU29" s="478"/>
      <c r="AV29" s="478"/>
      <c r="AW29" s="478"/>
      <c r="AX29" s="480"/>
      <c r="AY29" s="356"/>
      <c r="AZ29" s="357"/>
      <c r="BA29" s="357"/>
      <c r="BB29" s="358"/>
      <c r="BC29" s="481" t="s">
        <v>240</v>
      </c>
      <c r="BD29" s="482"/>
      <c r="BE29" s="482"/>
      <c r="BF29" s="482"/>
      <c r="BG29" s="482"/>
      <c r="BH29" s="482"/>
      <c r="BI29" s="482"/>
      <c r="BJ29" s="482"/>
      <c r="BK29" s="482"/>
      <c r="BL29" s="482"/>
      <c r="BM29" s="483"/>
      <c r="BN29" s="484">
        <v>1246616</v>
      </c>
      <c r="BO29" s="485"/>
      <c r="BP29" s="485"/>
      <c r="BQ29" s="485"/>
      <c r="BR29" s="485"/>
      <c r="BS29" s="485"/>
      <c r="BT29" s="485"/>
      <c r="BU29" s="486"/>
      <c r="BV29" s="484">
        <v>1326063</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420</v>
      </c>
      <c r="X30" s="455"/>
      <c r="Y30" s="455"/>
      <c r="Z30" s="455"/>
      <c r="AA30" s="455"/>
      <c r="AB30" s="455"/>
      <c r="AC30" s="455"/>
      <c r="AD30" s="455"/>
      <c r="AE30" s="455"/>
      <c r="AF30" s="455"/>
      <c r="AG30" s="456"/>
      <c r="AH30" s="457">
        <v>97.8</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238</v>
      </c>
      <c r="BD30" s="461"/>
      <c r="BE30" s="461"/>
      <c r="BF30" s="461"/>
      <c r="BG30" s="461"/>
      <c r="BH30" s="461"/>
      <c r="BI30" s="461"/>
      <c r="BJ30" s="461"/>
      <c r="BK30" s="461"/>
      <c r="BL30" s="461"/>
      <c r="BM30" s="462"/>
      <c r="BN30" s="463">
        <v>1043176</v>
      </c>
      <c r="BO30" s="464"/>
      <c r="BP30" s="464"/>
      <c r="BQ30" s="464"/>
      <c r="BR30" s="464"/>
      <c r="BS30" s="464"/>
      <c r="BT30" s="464"/>
      <c r="BU30" s="465"/>
      <c r="BV30" s="463">
        <v>996028</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291</v>
      </c>
      <c r="D32" s="9"/>
      <c r="E32" s="9"/>
      <c r="F32" s="8"/>
      <c r="G32" s="8"/>
      <c r="H32" s="8"/>
      <c r="I32" s="8"/>
      <c r="J32" s="8"/>
      <c r="K32" s="8"/>
      <c r="L32" s="8"/>
      <c r="M32" s="8"/>
      <c r="N32" s="8"/>
      <c r="O32" s="8"/>
      <c r="P32" s="8"/>
      <c r="Q32" s="8"/>
      <c r="R32" s="8"/>
      <c r="S32" s="8"/>
      <c r="T32" s="8"/>
      <c r="U32" s="8" t="s">
        <v>235</v>
      </c>
      <c r="V32" s="8"/>
      <c r="W32" s="8"/>
      <c r="X32" s="8"/>
      <c r="Y32" s="8"/>
      <c r="Z32" s="8"/>
      <c r="AA32" s="8"/>
      <c r="AB32" s="8"/>
      <c r="AC32" s="8"/>
      <c r="AD32" s="8"/>
      <c r="AE32" s="8"/>
      <c r="AF32" s="8"/>
      <c r="AG32" s="8"/>
      <c r="AH32" s="8"/>
      <c r="AI32" s="8"/>
      <c r="AJ32" s="8"/>
      <c r="AK32" s="8"/>
      <c r="AL32" s="8"/>
      <c r="AM32" s="22" t="s">
        <v>424</v>
      </c>
      <c r="AN32" s="8"/>
      <c r="AO32" s="8"/>
      <c r="AP32" s="8"/>
      <c r="AQ32" s="8"/>
      <c r="AR32" s="8"/>
      <c r="AS32" s="22"/>
      <c r="AT32" s="22"/>
      <c r="AU32" s="22"/>
      <c r="AV32" s="22"/>
      <c r="AW32" s="22"/>
      <c r="AX32" s="22"/>
      <c r="AY32" s="22"/>
      <c r="AZ32" s="22"/>
      <c r="BA32" s="22"/>
      <c r="BB32" s="8"/>
      <c r="BC32" s="22"/>
      <c r="BD32" s="8"/>
      <c r="BE32" s="22" t="s">
        <v>8</v>
      </c>
      <c r="BF32" s="8"/>
      <c r="BG32" s="8"/>
      <c r="BH32" s="8"/>
      <c r="BI32" s="8"/>
      <c r="BJ32" s="22"/>
      <c r="BK32" s="22"/>
      <c r="BL32" s="22"/>
      <c r="BM32" s="22"/>
      <c r="BN32" s="22"/>
      <c r="BO32" s="22"/>
      <c r="BP32" s="22"/>
      <c r="BQ32" s="22"/>
      <c r="BR32" s="8"/>
      <c r="BS32" s="8"/>
      <c r="BT32" s="8"/>
      <c r="BU32" s="8"/>
      <c r="BV32" s="8"/>
      <c r="BW32" s="8" t="s">
        <v>209</v>
      </c>
      <c r="BX32" s="8"/>
      <c r="BY32" s="8"/>
      <c r="BZ32" s="8"/>
      <c r="CA32" s="8"/>
      <c r="CB32" s="22"/>
      <c r="CC32" s="22"/>
      <c r="CD32" s="22"/>
      <c r="CE32" s="22"/>
      <c r="CF32" s="22"/>
      <c r="CG32" s="22"/>
      <c r="CH32" s="22"/>
      <c r="CI32" s="22"/>
      <c r="CJ32" s="22"/>
      <c r="CK32" s="22"/>
      <c r="CL32" s="22"/>
      <c r="CM32" s="22"/>
      <c r="CN32" s="22"/>
      <c r="CO32" s="22" t="s">
        <v>426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180</v>
      </c>
      <c r="D33" s="430"/>
      <c r="E33" s="412" t="s">
        <v>427</v>
      </c>
      <c r="F33" s="412"/>
      <c r="G33" s="412"/>
      <c r="H33" s="412"/>
      <c r="I33" s="412"/>
      <c r="J33" s="412"/>
      <c r="K33" s="412"/>
      <c r="L33" s="412"/>
      <c r="M33" s="412"/>
      <c r="N33" s="412"/>
      <c r="O33" s="412"/>
      <c r="P33" s="412"/>
      <c r="Q33" s="412"/>
      <c r="R33" s="412"/>
      <c r="S33" s="412"/>
      <c r="T33" s="14"/>
      <c r="U33" s="430" t="s">
        <v>180</v>
      </c>
      <c r="V33" s="430"/>
      <c r="W33" s="412" t="s">
        <v>427</v>
      </c>
      <c r="X33" s="412"/>
      <c r="Y33" s="412"/>
      <c r="Z33" s="412"/>
      <c r="AA33" s="412"/>
      <c r="AB33" s="412"/>
      <c r="AC33" s="412"/>
      <c r="AD33" s="412"/>
      <c r="AE33" s="412"/>
      <c r="AF33" s="412"/>
      <c r="AG33" s="412"/>
      <c r="AH33" s="412"/>
      <c r="AI33" s="412"/>
      <c r="AJ33" s="412"/>
      <c r="AK33" s="412"/>
      <c r="AL33" s="14"/>
      <c r="AM33" s="430" t="s">
        <v>180</v>
      </c>
      <c r="AN33" s="430"/>
      <c r="AO33" s="412" t="s">
        <v>427</v>
      </c>
      <c r="AP33" s="412"/>
      <c r="AQ33" s="412"/>
      <c r="AR33" s="412"/>
      <c r="AS33" s="412"/>
      <c r="AT33" s="412"/>
      <c r="AU33" s="412"/>
      <c r="AV33" s="412"/>
      <c r="AW33" s="412"/>
      <c r="AX33" s="412"/>
      <c r="AY33" s="412"/>
      <c r="AZ33" s="412"/>
      <c r="BA33" s="412"/>
      <c r="BB33" s="412"/>
      <c r="BC33" s="412"/>
      <c r="BD33" s="10"/>
      <c r="BE33" s="412" t="s">
        <v>85</v>
      </c>
      <c r="BF33" s="412"/>
      <c r="BG33" s="412" t="s">
        <v>169</v>
      </c>
      <c r="BH33" s="412"/>
      <c r="BI33" s="412"/>
      <c r="BJ33" s="412"/>
      <c r="BK33" s="412"/>
      <c r="BL33" s="412"/>
      <c r="BM33" s="412"/>
      <c r="BN33" s="412"/>
      <c r="BO33" s="412"/>
      <c r="BP33" s="412"/>
      <c r="BQ33" s="412"/>
      <c r="BR33" s="412"/>
      <c r="BS33" s="412"/>
      <c r="BT33" s="412"/>
      <c r="BU33" s="412"/>
      <c r="BV33" s="10"/>
      <c r="BW33" s="430" t="s">
        <v>85</v>
      </c>
      <c r="BX33" s="430"/>
      <c r="BY33" s="412" t="s">
        <v>101</v>
      </c>
      <c r="BZ33" s="412"/>
      <c r="CA33" s="412"/>
      <c r="CB33" s="412"/>
      <c r="CC33" s="412"/>
      <c r="CD33" s="412"/>
      <c r="CE33" s="412"/>
      <c r="CF33" s="412"/>
      <c r="CG33" s="412"/>
      <c r="CH33" s="412"/>
      <c r="CI33" s="412"/>
      <c r="CJ33" s="412"/>
      <c r="CK33" s="412"/>
      <c r="CL33" s="412"/>
      <c r="CM33" s="412"/>
      <c r="CN33" s="14"/>
      <c r="CO33" s="430" t="s">
        <v>180</v>
      </c>
      <c r="CP33" s="430"/>
      <c r="CQ33" s="412" t="s">
        <v>407</v>
      </c>
      <c r="CR33" s="412"/>
      <c r="CS33" s="412"/>
      <c r="CT33" s="412"/>
      <c r="CU33" s="412"/>
      <c r="CV33" s="412"/>
      <c r="CW33" s="412"/>
      <c r="CX33" s="412"/>
      <c r="CY33" s="412"/>
      <c r="CZ33" s="412"/>
      <c r="DA33" s="412"/>
      <c r="DB33" s="412"/>
      <c r="DC33" s="412"/>
      <c r="DD33" s="412"/>
      <c r="DE33" s="412"/>
      <c r="DF33" s="14"/>
      <c r="DG33" s="447" t="s">
        <v>51</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5</v>
      </c>
      <c r="V34" s="396"/>
      <c r="W34" s="395" t="str">
        <f>IF('各会計、関係団体の財政状況及び健全化判断比率'!B28="","",'各会計、関係団体の財政状況及び健全化判断比率'!B28)</f>
        <v>取手市国民健康保険事業特別会計</v>
      </c>
      <c r="X34" s="395"/>
      <c r="Y34" s="395"/>
      <c r="Z34" s="395"/>
      <c r="AA34" s="395"/>
      <c r="AB34" s="395"/>
      <c r="AC34" s="395"/>
      <c r="AD34" s="395"/>
      <c r="AE34" s="395"/>
      <c r="AF34" s="395"/>
      <c r="AG34" s="395"/>
      <c r="AH34" s="395"/>
      <c r="AI34" s="395"/>
      <c r="AJ34" s="395"/>
      <c r="AK34" s="395"/>
      <c r="AL34" s="9"/>
      <c r="AM34" s="396" t="str">
        <f>IF(AO34="","",MAX(C34:D43,U34:V43)+1)</f>
        <v/>
      </c>
      <c r="AN34" s="396"/>
      <c r="AO34" s="395"/>
      <c r="AP34" s="395"/>
      <c r="AQ34" s="395"/>
      <c r="AR34" s="395"/>
      <c r="AS34" s="395"/>
      <c r="AT34" s="395"/>
      <c r="AU34" s="395"/>
      <c r="AV34" s="395"/>
      <c r="AW34" s="395"/>
      <c r="AX34" s="395"/>
      <c r="AY34" s="395"/>
      <c r="AZ34" s="395"/>
      <c r="BA34" s="395"/>
      <c r="BB34" s="395"/>
      <c r="BC34" s="395"/>
      <c r="BD34" s="9"/>
      <c r="BE34" s="396" t="str">
        <f>IF(BG34="","",MAX(C34:D43,U34:V43,AM34:AN43)+1)</f>
        <v/>
      </c>
      <c r="BF34" s="396"/>
      <c r="BG34" s="395"/>
      <c r="BH34" s="395"/>
      <c r="BI34" s="395"/>
      <c r="BJ34" s="395"/>
      <c r="BK34" s="395"/>
      <c r="BL34" s="395"/>
      <c r="BM34" s="395"/>
      <c r="BN34" s="395"/>
      <c r="BO34" s="395"/>
      <c r="BP34" s="395"/>
      <c r="BQ34" s="395"/>
      <c r="BR34" s="395"/>
      <c r="BS34" s="395"/>
      <c r="BT34" s="395"/>
      <c r="BU34" s="395"/>
      <c r="BV34" s="9"/>
      <c r="BW34" s="396">
        <f>IF(BY34="","",MAX(C34:D43,U34:V43,AM34:AN43,BE34:BF43)+1)</f>
        <v>9</v>
      </c>
      <c r="BX34" s="396"/>
      <c r="BY34" s="395" t="str">
        <f>IF('各会計、関係団体の財政状況及び健全化判断比率'!B68="","",'各会計、関係団体の財政状況及び健全化判断比率'!B68)</f>
        <v>茨城県市町村総合事務組合（一般会計）</v>
      </c>
      <c r="BZ34" s="395"/>
      <c r="CA34" s="395"/>
      <c r="CB34" s="395"/>
      <c r="CC34" s="395"/>
      <c r="CD34" s="395"/>
      <c r="CE34" s="395"/>
      <c r="CF34" s="395"/>
      <c r="CG34" s="395"/>
      <c r="CH34" s="395"/>
      <c r="CI34" s="395"/>
      <c r="CJ34" s="395"/>
      <c r="CK34" s="395"/>
      <c r="CL34" s="395"/>
      <c r="CM34" s="395"/>
      <c r="CN34" s="9"/>
      <c r="CO34" s="396">
        <f>IF(CQ34="","",MAX(C34:D43,U34:V43,AM34:AN43,BE34:BF43,BW34:BX43)+1)</f>
        <v>19</v>
      </c>
      <c r="CP34" s="396"/>
      <c r="CQ34" s="395" t="str">
        <f>IF('各会計、関係団体の財政状況及び健全化判断比率'!BS7="","",'各会計、関係団体の財政状況及び健全化判断比率'!BS7)</f>
        <v>取手市健康福祉医療事業団</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取手市取手駅西口都市整備事業特別会計</v>
      </c>
      <c r="F35" s="395"/>
      <c r="G35" s="395"/>
      <c r="H35" s="395"/>
      <c r="I35" s="395"/>
      <c r="J35" s="395"/>
      <c r="K35" s="395"/>
      <c r="L35" s="395"/>
      <c r="M35" s="395"/>
      <c r="N35" s="395"/>
      <c r="O35" s="395"/>
      <c r="P35" s="395"/>
      <c r="Q35" s="395"/>
      <c r="R35" s="395"/>
      <c r="S35" s="395"/>
      <c r="T35" s="9"/>
      <c r="U35" s="396">
        <f t="shared" ref="U35:U43" si="1">IF(W35="","",U34+1)</f>
        <v>6</v>
      </c>
      <c r="V35" s="396"/>
      <c r="W35" s="395" t="str">
        <f>IF('各会計、関係団体の財政状況及び健全化判断比率'!B29="","",'各会計、関係団体の財政状況及び健全化判断比率'!B29)</f>
        <v>取手市介護保険特別会計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t="str">
        <f t="shared" ref="BE35:BE43" si="3">IF(BG35="","",BE34+1)</f>
        <v/>
      </c>
      <c r="BF35" s="396"/>
      <c r="BG35" s="395"/>
      <c r="BH35" s="395"/>
      <c r="BI35" s="395"/>
      <c r="BJ35" s="395"/>
      <c r="BK35" s="395"/>
      <c r="BL35" s="395"/>
      <c r="BM35" s="395"/>
      <c r="BN35" s="395"/>
      <c r="BO35" s="395"/>
      <c r="BP35" s="395"/>
      <c r="BQ35" s="395"/>
      <c r="BR35" s="395"/>
      <c r="BS35" s="395"/>
      <c r="BT35" s="395"/>
      <c r="BU35" s="395"/>
      <c r="BV35" s="9"/>
      <c r="BW35" s="396">
        <f t="shared" ref="BW35:BW43" si="4">IF(BY35="","",BW34+1)</f>
        <v>10</v>
      </c>
      <c r="BX35" s="396"/>
      <c r="BY35" s="395" t="str">
        <f>IF('各会計、関係団体の財政状況及び健全化判断比率'!B69="","",'各会計、関係団体の財政状況及び健全化判断比率'!B69)</f>
        <v>茨城県市町村総合事務組合（県民交通災害共済事業特別会計）</v>
      </c>
      <c r="BZ35" s="395"/>
      <c r="CA35" s="395"/>
      <c r="CB35" s="395"/>
      <c r="CC35" s="395"/>
      <c r="CD35" s="395"/>
      <c r="CE35" s="395"/>
      <c r="CF35" s="395"/>
      <c r="CG35" s="395"/>
      <c r="CH35" s="395"/>
      <c r="CI35" s="395"/>
      <c r="CJ35" s="395"/>
      <c r="CK35" s="395"/>
      <c r="CL35" s="395"/>
      <c r="CM35" s="395"/>
      <c r="CN35" s="9"/>
      <c r="CO35" s="396">
        <f t="shared" ref="CO35:CO43" si="5">IF(CQ35="","",CO34+1)</f>
        <v>20</v>
      </c>
      <c r="CP35" s="396"/>
      <c r="CQ35" s="395" t="str">
        <f>IF('各会計、関係団体の財政状況及び健全化判断比率'!BS8="","",'各会計、関係団体の財政状況及び健全化判断比率'!BS8)</f>
        <v>取手市文化事業団</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取手市用地先行取得事業特別会計</v>
      </c>
      <c r="F36" s="395"/>
      <c r="G36" s="395"/>
      <c r="H36" s="395"/>
      <c r="I36" s="395"/>
      <c r="J36" s="395"/>
      <c r="K36" s="395"/>
      <c r="L36" s="395"/>
      <c r="M36" s="395"/>
      <c r="N36" s="395"/>
      <c r="O36" s="395"/>
      <c r="P36" s="395"/>
      <c r="Q36" s="395"/>
      <c r="R36" s="395"/>
      <c r="S36" s="395"/>
      <c r="T36" s="9"/>
      <c r="U36" s="396">
        <f t="shared" si="1"/>
        <v>7</v>
      </c>
      <c r="V36" s="396"/>
      <c r="W36" s="395" t="str">
        <f>IF('各会計、関係団体の財政状況及び健全化判断比率'!B30="","",'各会計、関係団体の財政状況及び健全化判断比率'!B30)</f>
        <v>取手市後期高齢者医療特別会計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11</v>
      </c>
      <c r="BX36" s="396"/>
      <c r="BY36" s="395" t="str">
        <f>IF('各会計、関係団体の財政状況及び健全化判断比率'!B70="","",'各会計、関係団体の財政状況及び健全化判断比率'!B70)</f>
        <v>茨城租税債権管理機構（一般会計）</v>
      </c>
      <c r="BZ36" s="395"/>
      <c r="CA36" s="395"/>
      <c r="CB36" s="395"/>
      <c r="CC36" s="395"/>
      <c r="CD36" s="395"/>
      <c r="CE36" s="395"/>
      <c r="CF36" s="395"/>
      <c r="CG36" s="395"/>
      <c r="CH36" s="395"/>
      <c r="CI36" s="395"/>
      <c r="CJ36" s="395"/>
      <c r="CK36" s="395"/>
      <c r="CL36" s="395"/>
      <c r="CM36" s="395"/>
      <c r="CN36" s="9"/>
      <c r="CO36" s="396">
        <f t="shared" si="5"/>
        <v>21</v>
      </c>
      <c r="CP36" s="396"/>
      <c r="CQ36" s="395" t="str">
        <f>IF('各会計、関係団体の財政状況及び健全化判断比率'!BS9="","",'各会計、関係団体の財政状況及び健全化判断比率'!BS9)</f>
        <v>取手市農業公社</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f t="shared" si="0"/>
        <v>4</v>
      </c>
      <c r="D37" s="396"/>
      <c r="E37" s="395" t="str">
        <f>IF('各会計、関係団体の財政状況及び健全化判断比率'!B10="","",'各会計、関係団体の財政状況及び健全化判断比率'!B10)</f>
        <v>取手地方公平委員会特別会計</v>
      </c>
      <c r="F37" s="395"/>
      <c r="G37" s="395"/>
      <c r="H37" s="395"/>
      <c r="I37" s="395"/>
      <c r="J37" s="395"/>
      <c r="K37" s="395"/>
      <c r="L37" s="395"/>
      <c r="M37" s="395"/>
      <c r="N37" s="395"/>
      <c r="O37" s="395"/>
      <c r="P37" s="395"/>
      <c r="Q37" s="395"/>
      <c r="R37" s="395"/>
      <c r="S37" s="395"/>
      <c r="T37" s="9"/>
      <c r="U37" s="396">
        <f t="shared" si="1"/>
        <v>8</v>
      </c>
      <c r="V37" s="396"/>
      <c r="W37" s="395" t="str">
        <f>IF('各会計、関係団体の財政状況及び健全化判断比率'!B31="","",'各会計、関係団体の財政状況及び健全化判断比率'!B31)</f>
        <v>取手市競輪事業特別会計</v>
      </c>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12</v>
      </c>
      <c r="BX37" s="396"/>
      <c r="BY37" s="395" t="str">
        <f>IF('各会計、関係団体の財政状況及び健全化判断比率'!B71="","",'各会計、関係団体の財政状況及び健全化判断比率'!B71)</f>
        <v>茨城県後期高齢者医療広域連合（一般会計）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13</v>
      </c>
      <c r="BX38" s="396"/>
      <c r="BY38" s="395" t="str">
        <f>IF('各会計、関係団体の財政状況及び健全化判断比率'!B72="","",'各会計、関係団体の財政状況及び健全化判断比率'!B72)</f>
        <v>茨城県後期高齢者医療広域連合（後期高齢医療特別会計）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14</v>
      </c>
      <c r="BX39" s="396"/>
      <c r="BY39" s="395" t="str">
        <f>IF('各会計、関係団体の財政状況及び健全化判断比率'!B73="","",'各会計、関係団体の財政状況及び健全化判断比率'!B73)</f>
        <v>茨城県南水道企業団（水道事業会計）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15</v>
      </c>
      <c r="BX40" s="396"/>
      <c r="BY40" s="395" t="str">
        <f>IF('各会計、関係団体の財政状況及び健全化判断比率'!B74="","",'各会計、関係団体の財政状況及び健全化判断比率'!B74)</f>
        <v>龍ヶ崎地方衛生組合（一般会計）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16</v>
      </c>
      <c r="BX41" s="396"/>
      <c r="BY41" s="395" t="str">
        <f>IF('各会計、関係団体の財政状況及び健全化判断比率'!B75="","",'各会計、関係団体の財政状況及び健全化判断比率'!B75)</f>
        <v>取手市外2市火葬場組合（一般会計）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f t="shared" si="4"/>
        <v>17</v>
      </c>
      <c r="BX42" s="396"/>
      <c r="BY42" s="395" t="str">
        <f>IF('各会計、関係団体の財政状況及び健全化判断比率'!B76="","",'各会計、関係団体の財政状況及び健全化判断比率'!B76)</f>
        <v>常総地方広域市町村圏事務組合（一般会計）</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f t="shared" si="4"/>
        <v>18</v>
      </c>
      <c r="BX43" s="396"/>
      <c r="BY43" s="395" t="str">
        <f>IF('各会計、関係団体の財政状況及び健全化判断比率'!B77="","",'各会計、関係団体の財政状況及び健全化判断比率'!B77)</f>
        <v>取手地方広域下水道組合（一般会計）</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428</v>
      </c>
      <c r="E46" s="1" t="s">
        <v>392</v>
      </c>
    </row>
    <row r="47" spans="1:113" x14ac:dyDescent="0.15">
      <c r="E47" s="1" t="s">
        <v>429</v>
      </c>
    </row>
    <row r="48" spans="1:113" x14ac:dyDescent="0.15">
      <c r="E48" s="1" t="s">
        <v>1</v>
      </c>
    </row>
    <row r="49" spans="5:5" x14ac:dyDescent="0.15">
      <c r="E49" s="1" t="s">
        <v>435</v>
      </c>
    </row>
    <row r="50" spans="5:5" x14ac:dyDescent="0.15">
      <c r="E50" s="1" t="s">
        <v>354</v>
      </c>
    </row>
    <row r="51" spans="5:5" x14ac:dyDescent="0.15">
      <c r="E51" s="1" t="s">
        <v>398</v>
      </c>
    </row>
    <row r="52" spans="5:5" x14ac:dyDescent="0.15">
      <c r="E52" s="1" t="s">
        <v>358</v>
      </c>
    </row>
    <row r="53" spans="5:5" x14ac:dyDescent="0.15"/>
    <row r="54" spans="5:5" x14ac:dyDescent="0.15"/>
    <row r="55" spans="5:5" x14ac:dyDescent="0.15"/>
    <row r="56" spans="5:5" x14ac:dyDescent="0.15"/>
  </sheetData>
  <sheetProtection algorithmName="SHA-512" hashValue="szOc+Vyu3DEjh0p5axgBMdozn/716PCObyzINQXKvFtzCV1qNca+oWT/+rTfJXXkatlLFuKh+m44u8l4SXnvwQ==" saltValue="UyVGOJkg8htX9WOuh1sBf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orientation="portrait"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228</v>
      </c>
      <c r="DI1" s="677"/>
      <c r="DJ1" s="677"/>
      <c r="DK1" s="677"/>
      <c r="DL1" s="677"/>
      <c r="DM1" s="677"/>
      <c r="DN1" s="678"/>
      <c r="DO1" s="1"/>
      <c r="DP1" s="676" t="s">
        <v>292</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116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287</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440</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76</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67</v>
      </c>
      <c r="C4" s="516"/>
      <c r="D4" s="516"/>
      <c r="E4" s="516"/>
      <c r="F4" s="516"/>
      <c r="G4" s="516"/>
      <c r="H4" s="516"/>
      <c r="I4" s="516"/>
      <c r="J4" s="516"/>
      <c r="K4" s="516"/>
      <c r="L4" s="516"/>
      <c r="M4" s="516"/>
      <c r="N4" s="516"/>
      <c r="O4" s="516"/>
      <c r="P4" s="516"/>
      <c r="Q4" s="558"/>
      <c r="R4" s="515" t="s">
        <v>442</v>
      </c>
      <c r="S4" s="516"/>
      <c r="T4" s="516"/>
      <c r="U4" s="516"/>
      <c r="V4" s="516"/>
      <c r="W4" s="516"/>
      <c r="X4" s="516"/>
      <c r="Y4" s="558"/>
      <c r="Z4" s="515" t="s">
        <v>114</v>
      </c>
      <c r="AA4" s="516"/>
      <c r="AB4" s="516"/>
      <c r="AC4" s="558"/>
      <c r="AD4" s="515" t="s">
        <v>311</v>
      </c>
      <c r="AE4" s="516"/>
      <c r="AF4" s="516"/>
      <c r="AG4" s="516"/>
      <c r="AH4" s="516"/>
      <c r="AI4" s="516"/>
      <c r="AJ4" s="516"/>
      <c r="AK4" s="558"/>
      <c r="AL4" s="515" t="s">
        <v>114</v>
      </c>
      <c r="AM4" s="516"/>
      <c r="AN4" s="516"/>
      <c r="AO4" s="558"/>
      <c r="AP4" s="679" t="s">
        <v>25</v>
      </c>
      <c r="AQ4" s="679"/>
      <c r="AR4" s="679"/>
      <c r="AS4" s="679"/>
      <c r="AT4" s="679"/>
      <c r="AU4" s="679"/>
      <c r="AV4" s="679"/>
      <c r="AW4" s="679"/>
      <c r="AX4" s="679"/>
      <c r="AY4" s="679"/>
      <c r="AZ4" s="679"/>
      <c r="BA4" s="679"/>
      <c r="BB4" s="679"/>
      <c r="BC4" s="679"/>
      <c r="BD4" s="679"/>
      <c r="BE4" s="679"/>
      <c r="BF4" s="679"/>
      <c r="BG4" s="679" t="s">
        <v>430</v>
      </c>
      <c r="BH4" s="679"/>
      <c r="BI4" s="679"/>
      <c r="BJ4" s="679"/>
      <c r="BK4" s="679"/>
      <c r="BL4" s="679"/>
      <c r="BM4" s="679"/>
      <c r="BN4" s="679"/>
      <c r="BO4" s="679" t="s">
        <v>114</v>
      </c>
      <c r="BP4" s="679"/>
      <c r="BQ4" s="679"/>
      <c r="BR4" s="679"/>
      <c r="BS4" s="679" t="s">
        <v>272</v>
      </c>
      <c r="BT4" s="679"/>
      <c r="BU4" s="679"/>
      <c r="BV4" s="679"/>
      <c r="BW4" s="679"/>
      <c r="BX4" s="679"/>
      <c r="BY4" s="679"/>
      <c r="BZ4" s="679"/>
      <c r="CA4" s="679"/>
      <c r="CB4" s="679"/>
      <c r="CD4" s="515" t="s">
        <v>321</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441</v>
      </c>
      <c r="C5" s="638"/>
      <c r="D5" s="638"/>
      <c r="E5" s="638"/>
      <c r="F5" s="638"/>
      <c r="G5" s="638"/>
      <c r="H5" s="638"/>
      <c r="I5" s="638"/>
      <c r="J5" s="638"/>
      <c r="K5" s="638"/>
      <c r="L5" s="638"/>
      <c r="M5" s="638"/>
      <c r="N5" s="638"/>
      <c r="O5" s="638"/>
      <c r="P5" s="638"/>
      <c r="Q5" s="639"/>
      <c r="R5" s="634">
        <v>14033392</v>
      </c>
      <c r="S5" s="635"/>
      <c r="T5" s="635"/>
      <c r="U5" s="635"/>
      <c r="V5" s="635"/>
      <c r="W5" s="635"/>
      <c r="X5" s="635"/>
      <c r="Y5" s="663"/>
      <c r="Z5" s="674">
        <v>35.6</v>
      </c>
      <c r="AA5" s="674"/>
      <c r="AB5" s="674"/>
      <c r="AC5" s="674"/>
      <c r="AD5" s="675">
        <v>13141714</v>
      </c>
      <c r="AE5" s="675"/>
      <c r="AF5" s="675"/>
      <c r="AG5" s="675"/>
      <c r="AH5" s="675"/>
      <c r="AI5" s="675"/>
      <c r="AJ5" s="675"/>
      <c r="AK5" s="675"/>
      <c r="AL5" s="664">
        <v>61.7</v>
      </c>
      <c r="AM5" s="648"/>
      <c r="AN5" s="648"/>
      <c r="AO5" s="667"/>
      <c r="AP5" s="637" t="s">
        <v>274</v>
      </c>
      <c r="AQ5" s="638"/>
      <c r="AR5" s="638"/>
      <c r="AS5" s="638"/>
      <c r="AT5" s="638"/>
      <c r="AU5" s="638"/>
      <c r="AV5" s="638"/>
      <c r="AW5" s="638"/>
      <c r="AX5" s="638"/>
      <c r="AY5" s="638"/>
      <c r="AZ5" s="638"/>
      <c r="BA5" s="638"/>
      <c r="BB5" s="638"/>
      <c r="BC5" s="638"/>
      <c r="BD5" s="638"/>
      <c r="BE5" s="638"/>
      <c r="BF5" s="639"/>
      <c r="BG5" s="580">
        <v>13141714</v>
      </c>
      <c r="BH5" s="485"/>
      <c r="BI5" s="485"/>
      <c r="BJ5" s="485"/>
      <c r="BK5" s="485"/>
      <c r="BL5" s="485"/>
      <c r="BM5" s="485"/>
      <c r="BN5" s="581"/>
      <c r="BO5" s="628">
        <v>93.6</v>
      </c>
      <c r="BP5" s="628"/>
      <c r="BQ5" s="628"/>
      <c r="BR5" s="628"/>
      <c r="BS5" s="629">
        <v>238977</v>
      </c>
      <c r="BT5" s="629"/>
      <c r="BU5" s="629"/>
      <c r="BV5" s="629"/>
      <c r="BW5" s="629"/>
      <c r="BX5" s="629"/>
      <c r="BY5" s="629"/>
      <c r="BZ5" s="629"/>
      <c r="CA5" s="629"/>
      <c r="CB5" s="655"/>
      <c r="CD5" s="515" t="s">
        <v>25</v>
      </c>
      <c r="CE5" s="516"/>
      <c r="CF5" s="516"/>
      <c r="CG5" s="516"/>
      <c r="CH5" s="516"/>
      <c r="CI5" s="516"/>
      <c r="CJ5" s="516"/>
      <c r="CK5" s="516"/>
      <c r="CL5" s="516"/>
      <c r="CM5" s="516"/>
      <c r="CN5" s="516"/>
      <c r="CO5" s="516"/>
      <c r="CP5" s="516"/>
      <c r="CQ5" s="558"/>
      <c r="CR5" s="515" t="s">
        <v>36</v>
      </c>
      <c r="CS5" s="516"/>
      <c r="CT5" s="516"/>
      <c r="CU5" s="516"/>
      <c r="CV5" s="516"/>
      <c r="CW5" s="516"/>
      <c r="CX5" s="516"/>
      <c r="CY5" s="558"/>
      <c r="CZ5" s="515" t="s">
        <v>114</v>
      </c>
      <c r="DA5" s="516"/>
      <c r="DB5" s="516"/>
      <c r="DC5" s="558"/>
      <c r="DD5" s="515" t="s">
        <v>445</v>
      </c>
      <c r="DE5" s="516"/>
      <c r="DF5" s="516"/>
      <c r="DG5" s="516"/>
      <c r="DH5" s="516"/>
      <c r="DI5" s="516"/>
      <c r="DJ5" s="516"/>
      <c r="DK5" s="516"/>
      <c r="DL5" s="516"/>
      <c r="DM5" s="516"/>
      <c r="DN5" s="516"/>
      <c r="DO5" s="516"/>
      <c r="DP5" s="558"/>
      <c r="DQ5" s="515" t="s">
        <v>449</v>
      </c>
      <c r="DR5" s="516"/>
      <c r="DS5" s="516"/>
      <c r="DT5" s="516"/>
      <c r="DU5" s="516"/>
      <c r="DV5" s="516"/>
      <c r="DW5" s="516"/>
      <c r="DX5" s="516"/>
      <c r="DY5" s="516"/>
      <c r="DZ5" s="516"/>
      <c r="EA5" s="516"/>
      <c r="EB5" s="516"/>
      <c r="EC5" s="558"/>
    </row>
    <row r="6" spans="2:143" ht="11.25" customHeight="1" x14ac:dyDescent="0.15">
      <c r="B6" s="577" t="s">
        <v>202</v>
      </c>
      <c r="C6" s="578"/>
      <c r="D6" s="578"/>
      <c r="E6" s="578"/>
      <c r="F6" s="578"/>
      <c r="G6" s="578"/>
      <c r="H6" s="578"/>
      <c r="I6" s="578"/>
      <c r="J6" s="578"/>
      <c r="K6" s="578"/>
      <c r="L6" s="578"/>
      <c r="M6" s="578"/>
      <c r="N6" s="578"/>
      <c r="O6" s="578"/>
      <c r="P6" s="578"/>
      <c r="Q6" s="579"/>
      <c r="R6" s="580">
        <v>323060</v>
      </c>
      <c r="S6" s="485"/>
      <c r="T6" s="485"/>
      <c r="U6" s="485"/>
      <c r="V6" s="485"/>
      <c r="W6" s="485"/>
      <c r="X6" s="485"/>
      <c r="Y6" s="581"/>
      <c r="Z6" s="628">
        <v>0.8</v>
      </c>
      <c r="AA6" s="628"/>
      <c r="AB6" s="628"/>
      <c r="AC6" s="628"/>
      <c r="AD6" s="629">
        <v>323060</v>
      </c>
      <c r="AE6" s="629"/>
      <c r="AF6" s="629"/>
      <c r="AG6" s="629"/>
      <c r="AH6" s="629"/>
      <c r="AI6" s="629"/>
      <c r="AJ6" s="629"/>
      <c r="AK6" s="629"/>
      <c r="AL6" s="582">
        <v>1.5</v>
      </c>
      <c r="AM6" s="351"/>
      <c r="AN6" s="351"/>
      <c r="AO6" s="630"/>
      <c r="AP6" s="577" t="s">
        <v>33</v>
      </c>
      <c r="AQ6" s="578"/>
      <c r="AR6" s="578"/>
      <c r="AS6" s="578"/>
      <c r="AT6" s="578"/>
      <c r="AU6" s="578"/>
      <c r="AV6" s="578"/>
      <c r="AW6" s="578"/>
      <c r="AX6" s="578"/>
      <c r="AY6" s="578"/>
      <c r="AZ6" s="578"/>
      <c r="BA6" s="578"/>
      <c r="BB6" s="578"/>
      <c r="BC6" s="578"/>
      <c r="BD6" s="578"/>
      <c r="BE6" s="578"/>
      <c r="BF6" s="579"/>
      <c r="BG6" s="580">
        <v>13141714</v>
      </c>
      <c r="BH6" s="485"/>
      <c r="BI6" s="485"/>
      <c r="BJ6" s="485"/>
      <c r="BK6" s="485"/>
      <c r="BL6" s="485"/>
      <c r="BM6" s="485"/>
      <c r="BN6" s="581"/>
      <c r="BO6" s="628">
        <v>93.6</v>
      </c>
      <c r="BP6" s="628"/>
      <c r="BQ6" s="628"/>
      <c r="BR6" s="628"/>
      <c r="BS6" s="629">
        <v>238977</v>
      </c>
      <c r="BT6" s="629"/>
      <c r="BU6" s="629"/>
      <c r="BV6" s="629"/>
      <c r="BW6" s="629"/>
      <c r="BX6" s="629"/>
      <c r="BY6" s="629"/>
      <c r="BZ6" s="629"/>
      <c r="CA6" s="629"/>
      <c r="CB6" s="655"/>
      <c r="CD6" s="637" t="s">
        <v>450</v>
      </c>
      <c r="CE6" s="638"/>
      <c r="CF6" s="638"/>
      <c r="CG6" s="638"/>
      <c r="CH6" s="638"/>
      <c r="CI6" s="638"/>
      <c r="CJ6" s="638"/>
      <c r="CK6" s="638"/>
      <c r="CL6" s="638"/>
      <c r="CM6" s="638"/>
      <c r="CN6" s="638"/>
      <c r="CO6" s="638"/>
      <c r="CP6" s="638"/>
      <c r="CQ6" s="639"/>
      <c r="CR6" s="580">
        <v>282269</v>
      </c>
      <c r="CS6" s="485"/>
      <c r="CT6" s="485"/>
      <c r="CU6" s="485"/>
      <c r="CV6" s="485"/>
      <c r="CW6" s="485"/>
      <c r="CX6" s="485"/>
      <c r="CY6" s="581"/>
      <c r="CZ6" s="664">
        <v>0.7</v>
      </c>
      <c r="DA6" s="648"/>
      <c r="DB6" s="648"/>
      <c r="DC6" s="665"/>
      <c r="DD6" s="584" t="s">
        <v>366</v>
      </c>
      <c r="DE6" s="485"/>
      <c r="DF6" s="485"/>
      <c r="DG6" s="485"/>
      <c r="DH6" s="485"/>
      <c r="DI6" s="485"/>
      <c r="DJ6" s="485"/>
      <c r="DK6" s="485"/>
      <c r="DL6" s="485"/>
      <c r="DM6" s="485"/>
      <c r="DN6" s="485"/>
      <c r="DO6" s="485"/>
      <c r="DP6" s="581"/>
      <c r="DQ6" s="584">
        <v>268287</v>
      </c>
      <c r="DR6" s="485"/>
      <c r="DS6" s="485"/>
      <c r="DT6" s="485"/>
      <c r="DU6" s="485"/>
      <c r="DV6" s="485"/>
      <c r="DW6" s="485"/>
      <c r="DX6" s="485"/>
      <c r="DY6" s="485"/>
      <c r="DZ6" s="485"/>
      <c r="EA6" s="485"/>
      <c r="EB6" s="485"/>
      <c r="EC6" s="622"/>
    </row>
    <row r="7" spans="2:143" ht="11.25" customHeight="1" x14ac:dyDescent="0.15">
      <c r="B7" s="577" t="s">
        <v>254</v>
      </c>
      <c r="C7" s="578"/>
      <c r="D7" s="578"/>
      <c r="E7" s="578"/>
      <c r="F7" s="578"/>
      <c r="G7" s="578"/>
      <c r="H7" s="578"/>
      <c r="I7" s="578"/>
      <c r="J7" s="578"/>
      <c r="K7" s="578"/>
      <c r="L7" s="578"/>
      <c r="M7" s="578"/>
      <c r="N7" s="578"/>
      <c r="O7" s="578"/>
      <c r="P7" s="578"/>
      <c r="Q7" s="579"/>
      <c r="R7" s="580">
        <v>22909</v>
      </c>
      <c r="S7" s="485"/>
      <c r="T7" s="485"/>
      <c r="U7" s="485"/>
      <c r="V7" s="485"/>
      <c r="W7" s="485"/>
      <c r="X7" s="485"/>
      <c r="Y7" s="581"/>
      <c r="Z7" s="628">
        <v>0.1</v>
      </c>
      <c r="AA7" s="628"/>
      <c r="AB7" s="628"/>
      <c r="AC7" s="628"/>
      <c r="AD7" s="629">
        <v>22909</v>
      </c>
      <c r="AE7" s="629"/>
      <c r="AF7" s="629"/>
      <c r="AG7" s="629"/>
      <c r="AH7" s="629"/>
      <c r="AI7" s="629"/>
      <c r="AJ7" s="629"/>
      <c r="AK7" s="629"/>
      <c r="AL7" s="582">
        <v>0.1</v>
      </c>
      <c r="AM7" s="351"/>
      <c r="AN7" s="351"/>
      <c r="AO7" s="630"/>
      <c r="AP7" s="577" t="s">
        <v>147</v>
      </c>
      <c r="AQ7" s="578"/>
      <c r="AR7" s="578"/>
      <c r="AS7" s="578"/>
      <c r="AT7" s="578"/>
      <c r="AU7" s="578"/>
      <c r="AV7" s="578"/>
      <c r="AW7" s="578"/>
      <c r="AX7" s="578"/>
      <c r="AY7" s="578"/>
      <c r="AZ7" s="578"/>
      <c r="BA7" s="578"/>
      <c r="BB7" s="578"/>
      <c r="BC7" s="578"/>
      <c r="BD7" s="578"/>
      <c r="BE7" s="578"/>
      <c r="BF7" s="579"/>
      <c r="BG7" s="580">
        <v>7189816</v>
      </c>
      <c r="BH7" s="485"/>
      <c r="BI7" s="485"/>
      <c r="BJ7" s="485"/>
      <c r="BK7" s="485"/>
      <c r="BL7" s="485"/>
      <c r="BM7" s="485"/>
      <c r="BN7" s="581"/>
      <c r="BO7" s="628">
        <v>51.2</v>
      </c>
      <c r="BP7" s="628"/>
      <c r="BQ7" s="628"/>
      <c r="BR7" s="628"/>
      <c r="BS7" s="629">
        <v>238977</v>
      </c>
      <c r="BT7" s="629"/>
      <c r="BU7" s="629"/>
      <c r="BV7" s="629"/>
      <c r="BW7" s="629"/>
      <c r="BX7" s="629"/>
      <c r="BY7" s="629"/>
      <c r="BZ7" s="629"/>
      <c r="CA7" s="629"/>
      <c r="CB7" s="655"/>
      <c r="CD7" s="577" t="s">
        <v>111</v>
      </c>
      <c r="CE7" s="578"/>
      <c r="CF7" s="578"/>
      <c r="CG7" s="578"/>
      <c r="CH7" s="578"/>
      <c r="CI7" s="578"/>
      <c r="CJ7" s="578"/>
      <c r="CK7" s="578"/>
      <c r="CL7" s="578"/>
      <c r="CM7" s="578"/>
      <c r="CN7" s="578"/>
      <c r="CO7" s="578"/>
      <c r="CP7" s="578"/>
      <c r="CQ7" s="579"/>
      <c r="CR7" s="580">
        <v>5484528</v>
      </c>
      <c r="CS7" s="485"/>
      <c r="CT7" s="485"/>
      <c r="CU7" s="485"/>
      <c r="CV7" s="485"/>
      <c r="CW7" s="485"/>
      <c r="CX7" s="485"/>
      <c r="CY7" s="581"/>
      <c r="CZ7" s="628">
        <v>14.2</v>
      </c>
      <c r="DA7" s="628"/>
      <c r="DB7" s="628"/>
      <c r="DC7" s="628"/>
      <c r="DD7" s="584">
        <v>1028030</v>
      </c>
      <c r="DE7" s="485"/>
      <c r="DF7" s="485"/>
      <c r="DG7" s="485"/>
      <c r="DH7" s="485"/>
      <c r="DI7" s="485"/>
      <c r="DJ7" s="485"/>
      <c r="DK7" s="485"/>
      <c r="DL7" s="485"/>
      <c r="DM7" s="485"/>
      <c r="DN7" s="485"/>
      <c r="DO7" s="485"/>
      <c r="DP7" s="581"/>
      <c r="DQ7" s="584">
        <v>4163068</v>
      </c>
      <c r="DR7" s="485"/>
      <c r="DS7" s="485"/>
      <c r="DT7" s="485"/>
      <c r="DU7" s="485"/>
      <c r="DV7" s="485"/>
      <c r="DW7" s="485"/>
      <c r="DX7" s="485"/>
      <c r="DY7" s="485"/>
      <c r="DZ7" s="485"/>
      <c r="EA7" s="485"/>
      <c r="EB7" s="485"/>
      <c r="EC7" s="622"/>
    </row>
    <row r="8" spans="2:143" ht="11.25" customHeight="1" x14ac:dyDescent="0.15">
      <c r="B8" s="577" t="s">
        <v>278</v>
      </c>
      <c r="C8" s="578"/>
      <c r="D8" s="578"/>
      <c r="E8" s="578"/>
      <c r="F8" s="578"/>
      <c r="G8" s="578"/>
      <c r="H8" s="578"/>
      <c r="I8" s="578"/>
      <c r="J8" s="578"/>
      <c r="K8" s="578"/>
      <c r="L8" s="578"/>
      <c r="M8" s="578"/>
      <c r="N8" s="578"/>
      <c r="O8" s="578"/>
      <c r="P8" s="578"/>
      <c r="Q8" s="579"/>
      <c r="R8" s="580">
        <v>52268</v>
      </c>
      <c r="S8" s="485"/>
      <c r="T8" s="485"/>
      <c r="U8" s="485"/>
      <c r="V8" s="485"/>
      <c r="W8" s="485"/>
      <c r="X8" s="485"/>
      <c r="Y8" s="581"/>
      <c r="Z8" s="628">
        <v>0.1</v>
      </c>
      <c r="AA8" s="628"/>
      <c r="AB8" s="628"/>
      <c r="AC8" s="628"/>
      <c r="AD8" s="629">
        <v>52268</v>
      </c>
      <c r="AE8" s="629"/>
      <c r="AF8" s="629"/>
      <c r="AG8" s="629"/>
      <c r="AH8" s="629"/>
      <c r="AI8" s="629"/>
      <c r="AJ8" s="629"/>
      <c r="AK8" s="629"/>
      <c r="AL8" s="582">
        <v>0.2</v>
      </c>
      <c r="AM8" s="351"/>
      <c r="AN8" s="351"/>
      <c r="AO8" s="630"/>
      <c r="AP8" s="577" t="s">
        <v>302</v>
      </c>
      <c r="AQ8" s="578"/>
      <c r="AR8" s="578"/>
      <c r="AS8" s="578"/>
      <c r="AT8" s="578"/>
      <c r="AU8" s="578"/>
      <c r="AV8" s="578"/>
      <c r="AW8" s="578"/>
      <c r="AX8" s="578"/>
      <c r="AY8" s="578"/>
      <c r="AZ8" s="578"/>
      <c r="BA8" s="578"/>
      <c r="BB8" s="578"/>
      <c r="BC8" s="578"/>
      <c r="BD8" s="578"/>
      <c r="BE8" s="578"/>
      <c r="BF8" s="579"/>
      <c r="BG8" s="580">
        <v>188039</v>
      </c>
      <c r="BH8" s="485"/>
      <c r="BI8" s="485"/>
      <c r="BJ8" s="485"/>
      <c r="BK8" s="485"/>
      <c r="BL8" s="485"/>
      <c r="BM8" s="485"/>
      <c r="BN8" s="581"/>
      <c r="BO8" s="628">
        <v>1.3</v>
      </c>
      <c r="BP8" s="628"/>
      <c r="BQ8" s="628"/>
      <c r="BR8" s="628"/>
      <c r="BS8" s="584" t="s">
        <v>366</v>
      </c>
      <c r="BT8" s="485"/>
      <c r="BU8" s="485"/>
      <c r="BV8" s="485"/>
      <c r="BW8" s="485"/>
      <c r="BX8" s="485"/>
      <c r="BY8" s="485"/>
      <c r="BZ8" s="485"/>
      <c r="CA8" s="485"/>
      <c r="CB8" s="622"/>
      <c r="CD8" s="577" t="s">
        <v>38</v>
      </c>
      <c r="CE8" s="578"/>
      <c r="CF8" s="578"/>
      <c r="CG8" s="578"/>
      <c r="CH8" s="578"/>
      <c r="CI8" s="578"/>
      <c r="CJ8" s="578"/>
      <c r="CK8" s="578"/>
      <c r="CL8" s="578"/>
      <c r="CM8" s="578"/>
      <c r="CN8" s="578"/>
      <c r="CO8" s="578"/>
      <c r="CP8" s="578"/>
      <c r="CQ8" s="579"/>
      <c r="CR8" s="580">
        <v>14518101</v>
      </c>
      <c r="CS8" s="485"/>
      <c r="CT8" s="485"/>
      <c r="CU8" s="485"/>
      <c r="CV8" s="485"/>
      <c r="CW8" s="485"/>
      <c r="CX8" s="485"/>
      <c r="CY8" s="581"/>
      <c r="CZ8" s="628">
        <v>37.700000000000003</v>
      </c>
      <c r="DA8" s="628"/>
      <c r="DB8" s="628"/>
      <c r="DC8" s="628"/>
      <c r="DD8" s="584">
        <v>990880</v>
      </c>
      <c r="DE8" s="485"/>
      <c r="DF8" s="485"/>
      <c r="DG8" s="485"/>
      <c r="DH8" s="485"/>
      <c r="DI8" s="485"/>
      <c r="DJ8" s="485"/>
      <c r="DK8" s="485"/>
      <c r="DL8" s="485"/>
      <c r="DM8" s="485"/>
      <c r="DN8" s="485"/>
      <c r="DO8" s="485"/>
      <c r="DP8" s="581"/>
      <c r="DQ8" s="584">
        <v>7069751</v>
      </c>
      <c r="DR8" s="485"/>
      <c r="DS8" s="485"/>
      <c r="DT8" s="485"/>
      <c r="DU8" s="485"/>
      <c r="DV8" s="485"/>
      <c r="DW8" s="485"/>
      <c r="DX8" s="485"/>
      <c r="DY8" s="485"/>
      <c r="DZ8" s="485"/>
      <c r="EA8" s="485"/>
      <c r="EB8" s="485"/>
      <c r="EC8" s="622"/>
    </row>
    <row r="9" spans="2:143" ht="11.25" customHeight="1" x14ac:dyDescent="0.15">
      <c r="B9" s="577" t="s">
        <v>37</v>
      </c>
      <c r="C9" s="578"/>
      <c r="D9" s="578"/>
      <c r="E9" s="578"/>
      <c r="F9" s="578"/>
      <c r="G9" s="578"/>
      <c r="H9" s="578"/>
      <c r="I9" s="578"/>
      <c r="J9" s="578"/>
      <c r="K9" s="578"/>
      <c r="L9" s="578"/>
      <c r="M9" s="578"/>
      <c r="N9" s="578"/>
      <c r="O9" s="578"/>
      <c r="P9" s="578"/>
      <c r="Q9" s="579"/>
      <c r="R9" s="580">
        <v>45009</v>
      </c>
      <c r="S9" s="485"/>
      <c r="T9" s="485"/>
      <c r="U9" s="485"/>
      <c r="V9" s="485"/>
      <c r="W9" s="485"/>
      <c r="X9" s="485"/>
      <c r="Y9" s="581"/>
      <c r="Z9" s="628">
        <v>0.1</v>
      </c>
      <c r="AA9" s="628"/>
      <c r="AB9" s="628"/>
      <c r="AC9" s="628"/>
      <c r="AD9" s="629">
        <v>45009</v>
      </c>
      <c r="AE9" s="629"/>
      <c r="AF9" s="629"/>
      <c r="AG9" s="629"/>
      <c r="AH9" s="629"/>
      <c r="AI9" s="629"/>
      <c r="AJ9" s="629"/>
      <c r="AK9" s="629"/>
      <c r="AL9" s="582">
        <v>0.2</v>
      </c>
      <c r="AM9" s="351"/>
      <c r="AN9" s="351"/>
      <c r="AO9" s="630"/>
      <c r="AP9" s="577" t="s">
        <v>187</v>
      </c>
      <c r="AQ9" s="578"/>
      <c r="AR9" s="578"/>
      <c r="AS9" s="578"/>
      <c r="AT9" s="578"/>
      <c r="AU9" s="578"/>
      <c r="AV9" s="578"/>
      <c r="AW9" s="578"/>
      <c r="AX9" s="578"/>
      <c r="AY9" s="578"/>
      <c r="AZ9" s="578"/>
      <c r="BA9" s="578"/>
      <c r="BB9" s="578"/>
      <c r="BC9" s="578"/>
      <c r="BD9" s="578"/>
      <c r="BE9" s="578"/>
      <c r="BF9" s="579"/>
      <c r="BG9" s="580">
        <v>5596754</v>
      </c>
      <c r="BH9" s="485"/>
      <c r="BI9" s="485"/>
      <c r="BJ9" s="485"/>
      <c r="BK9" s="485"/>
      <c r="BL9" s="485"/>
      <c r="BM9" s="485"/>
      <c r="BN9" s="581"/>
      <c r="BO9" s="628">
        <v>39.9</v>
      </c>
      <c r="BP9" s="628"/>
      <c r="BQ9" s="628"/>
      <c r="BR9" s="628"/>
      <c r="BS9" s="584" t="s">
        <v>366</v>
      </c>
      <c r="BT9" s="485"/>
      <c r="BU9" s="485"/>
      <c r="BV9" s="485"/>
      <c r="BW9" s="485"/>
      <c r="BX9" s="485"/>
      <c r="BY9" s="485"/>
      <c r="BZ9" s="485"/>
      <c r="CA9" s="485"/>
      <c r="CB9" s="622"/>
      <c r="CD9" s="577" t="s">
        <v>351</v>
      </c>
      <c r="CE9" s="578"/>
      <c r="CF9" s="578"/>
      <c r="CG9" s="578"/>
      <c r="CH9" s="578"/>
      <c r="CI9" s="578"/>
      <c r="CJ9" s="578"/>
      <c r="CK9" s="578"/>
      <c r="CL9" s="578"/>
      <c r="CM9" s="578"/>
      <c r="CN9" s="578"/>
      <c r="CO9" s="578"/>
      <c r="CP9" s="578"/>
      <c r="CQ9" s="579"/>
      <c r="CR9" s="580">
        <v>1976231</v>
      </c>
      <c r="CS9" s="485"/>
      <c r="CT9" s="485"/>
      <c r="CU9" s="485"/>
      <c r="CV9" s="485"/>
      <c r="CW9" s="485"/>
      <c r="CX9" s="485"/>
      <c r="CY9" s="581"/>
      <c r="CZ9" s="628">
        <v>5.0999999999999996</v>
      </c>
      <c r="DA9" s="628"/>
      <c r="DB9" s="628"/>
      <c r="DC9" s="628"/>
      <c r="DD9" s="584">
        <v>10137</v>
      </c>
      <c r="DE9" s="485"/>
      <c r="DF9" s="485"/>
      <c r="DG9" s="485"/>
      <c r="DH9" s="485"/>
      <c r="DI9" s="485"/>
      <c r="DJ9" s="485"/>
      <c r="DK9" s="485"/>
      <c r="DL9" s="485"/>
      <c r="DM9" s="485"/>
      <c r="DN9" s="485"/>
      <c r="DO9" s="485"/>
      <c r="DP9" s="581"/>
      <c r="DQ9" s="584">
        <v>1866003</v>
      </c>
      <c r="DR9" s="485"/>
      <c r="DS9" s="485"/>
      <c r="DT9" s="485"/>
      <c r="DU9" s="485"/>
      <c r="DV9" s="485"/>
      <c r="DW9" s="485"/>
      <c r="DX9" s="485"/>
      <c r="DY9" s="485"/>
      <c r="DZ9" s="485"/>
      <c r="EA9" s="485"/>
      <c r="EB9" s="485"/>
      <c r="EC9" s="622"/>
    </row>
    <row r="10" spans="2:143" ht="11.25" customHeight="1" x14ac:dyDescent="0.15">
      <c r="B10" s="577" t="s">
        <v>309</v>
      </c>
      <c r="C10" s="578"/>
      <c r="D10" s="578"/>
      <c r="E10" s="578"/>
      <c r="F10" s="578"/>
      <c r="G10" s="578"/>
      <c r="H10" s="578"/>
      <c r="I10" s="578"/>
      <c r="J10" s="578"/>
      <c r="K10" s="578"/>
      <c r="L10" s="578"/>
      <c r="M10" s="578"/>
      <c r="N10" s="578"/>
      <c r="O10" s="578"/>
      <c r="P10" s="578"/>
      <c r="Q10" s="579"/>
      <c r="R10" s="580" t="s">
        <v>366</v>
      </c>
      <c r="S10" s="485"/>
      <c r="T10" s="485"/>
      <c r="U10" s="485"/>
      <c r="V10" s="485"/>
      <c r="W10" s="485"/>
      <c r="X10" s="485"/>
      <c r="Y10" s="581"/>
      <c r="Z10" s="628" t="s">
        <v>366</v>
      </c>
      <c r="AA10" s="628"/>
      <c r="AB10" s="628"/>
      <c r="AC10" s="628"/>
      <c r="AD10" s="629" t="s">
        <v>366</v>
      </c>
      <c r="AE10" s="629"/>
      <c r="AF10" s="629"/>
      <c r="AG10" s="629"/>
      <c r="AH10" s="629"/>
      <c r="AI10" s="629"/>
      <c r="AJ10" s="629"/>
      <c r="AK10" s="629"/>
      <c r="AL10" s="582" t="s">
        <v>366</v>
      </c>
      <c r="AM10" s="351"/>
      <c r="AN10" s="351"/>
      <c r="AO10" s="630"/>
      <c r="AP10" s="577" t="s">
        <v>215</v>
      </c>
      <c r="AQ10" s="578"/>
      <c r="AR10" s="578"/>
      <c r="AS10" s="578"/>
      <c r="AT10" s="578"/>
      <c r="AU10" s="578"/>
      <c r="AV10" s="578"/>
      <c r="AW10" s="578"/>
      <c r="AX10" s="578"/>
      <c r="AY10" s="578"/>
      <c r="AZ10" s="578"/>
      <c r="BA10" s="578"/>
      <c r="BB10" s="578"/>
      <c r="BC10" s="578"/>
      <c r="BD10" s="578"/>
      <c r="BE10" s="578"/>
      <c r="BF10" s="579"/>
      <c r="BG10" s="580">
        <v>201618</v>
      </c>
      <c r="BH10" s="485"/>
      <c r="BI10" s="485"/>
      <c r="BJ10" s="485"/>
      <c r="BK10" s="485"/>
      <c r="BL10" s="485"/>
      <c r="BM10" s="485"/>
      <c r="BN10" s="581"/>
      <c r="BO10" s="628">
        <v>1.4</v>
      </c>
      <c r="BP10" s="628"/>
      <c r="BQ10" s="628"/>
      <c r="BR10" s="628"/>
      <c r="BS10" s="584" t="s">
        <v>366</v>
      </c>
      <c r="BT10" s="485"/>
      <c r="BU10" s="485"/>
      <c r="BV10" s="485"/>
      <c r="BW10" s="485"/>
      <c r="BX10" s="485"/>
      <c r="BY10" s="485"/>
      <c r="BZ10" s="485"/>
      <c r="CA10" s="485"/>
      <c r="CB10" s="622"/>
      <c r="CD10" s="577" t="s">
        <v>213</v>
      </c>
      <c r="CE10" s="578"/>
      <c r="CF10" s="578"/>
      <c r="CG10" s="578"/>
      <c r="CH10" s="578"/>
      <c r="CI10" s="578"/>
      <c r="CJ10" s="578"/>
      <c r="CK10" s="578"/>
      <c r="CL10" s="578"/>
      <c r="CM10" s="578"/>
      <c r="CN10" s="578"/>
      <c r="CO10" s="578"/>
      <c r="CP10" s="578"/>
      <c r="CQ10" s="579"/>
      <c r="CR10" s="580">
        <v>87656</v>
      </c>
      <c r="CS10" s="485"/>
      <c r="CT10" s="485"/>
      <c r="CU10" s="485"/>
      <c r="CV10" s="485"/>
      <c r="CW10" s="485"/>
      <c r="CX10" s="485"/>
      <c r="CY10" s="581"/>
      <c r="CZ10" s="628">
        <v>0.2</v>
      </c>
      <c r="DA10" s="628"/>
      <c r="DB10" s="628"/>
      <c r="DC10" s="628"/>
      <c r="DD10" s="584">
        <v>9045</v>
      </c>
      <c r="DE10" s="485"/>
      <c r="DF10" s="485"/>
      <c r="DG10" s="485"/>
      <c r="DH10" s="485"/>
      <c r="DI10" s="485"/>
      <c r="DJ10" s="485"/>
      <c r="DK10" s="485"/>
      <c r="DL10" s="485"/>
      <c r="DM10" s="485"/>
      <c r="DN10" s="485"/>
      <c r="DO10" s="485"/>
      <c r="DP10" s="581"/>
      <c r="DQ10" s="584">
        <v>52278</v>
      </c>
      <c r="DR10" s="485"/>
      <c r="DS10" s="485"/>
      <c r="DT10" s="485"/>
      <c r="DU10" s="485"/>
      <c r="DV10" s="485"/>
      <c r="DW10" s="485"/>
      <c r="DX10" s="485"/>
      <c r="DY10" s="485"/>
      <c r="DZ10" s="485"/>
      <c r="EA10" s="485"/>
      <c r="EB10" s="485"/>
      <c r="EC10" s="622"/>
    </row>
    <row r="11" spans="2:143" ht="11.25" customHeight="1" x14ac:dyDescent="0.15">
      <c r="B11" s="577" t="s">
        <v>454</v>
      </c>
      <c r="C11" s="578"/>
      <c r="D11" s="578"/>
      <c r="E11" s="578"/>
      <c r="F11" s="578"/>
      <c r="G11" s="578"/>
      <c r="H11" s="578"/>
      <c r="I11" s="578"/>
      <c r="J11" s="578"/>
      <c r="K11" s="578"/>
      <c r="L11" s="578"/>
      <c r="M11" s="578"/>
      <c r="N11" s="578"/>
      <c r="O11" s="578"/>
      <c r="P11" s="578"/>
      <c r="Q11" s="579"/>
      <c r="R11" s="580" t="s">
        <v>366</v>
      </c>
      <c r="S11" s="485"/>
      <c r="T11" s="485"/>
      <c r="U11" s="485"/>
      <c r="V11" s="485"/>
      <c r="W11" s="485"/>
      <c r="X11" s="485"/>
      <c r="Y11" s="581"/>
      <c r="Z11" s="628" t="s">
        <v>366</v>
      </c>
      <c r="AA11" s="628"/>
      <c r="AB11" s="628"/>
      <c r="AC11" s="628"/>
      <c r="AD11" s="629" t="s">
        <v>366</v>
      </c>
      <c r="AE11" s="629"/>
      <c r="AF11" s="629"/>
      <c r="AG11" s="629"/>
      <c r="AH11" s="629"/>
      <c r="AI11" s="629"/>
      <c r="AJ11" s="629"/>
      <c r="AK11" s="629"/>
      <c r="AL11" s="582" t="s">
        <v>366</v>
      </c>
      <c r="AM11" s="351"/>
      <c r="AN11" s="351"/>
      <c r="AO11" s="630"/>
      <c r="AP11" s="577" t="s">
        <v>455</v>
      </c>
      <c r="AQ11" s="578"/>
      <c r="AR11" s="578"/>
      <c r="AS11" s="578"/>
      <c r="AT11" s="578"/>
      <c r="AU11" s="578"/>
      <c r="AV11" s="578"/>
      <c r="AW11" s="578"/>
      <c r="AX11" s="578"/>
      <c r="AY11" s="578"/>
      <c r="AZ11" s="578"/>
      <c r="BA11" s="578"/>
      <c r="BB11" s="578"/>
      <c r="BC11" s="578"/>
      <c r="BD11" s="578"/>
      <c r="BE11" s="578"/>
      <c r="BF11" s="579"/>
      <c r="BG11" s="580">
        <v>1203405</v>
      </c>
      <c r="BH11" s="485"/>
      <c r="BI11" s="485"/>
      <c r="BJ11" s="485"/>
      <c r="BK11" s="485"/>
      <c r="BL11" s="485"/>
      <c r="BM11" s="485"/>
      <c r="BN11" s="581"/>
      <c r="BO11" s="628">
        <v>8.6</v>
      </c>
      <c r="BP11" s="628"/>
      <c r="BQ11" s="628"/>
      <c r="BR11" s="628"/>
      <c r="BS11" s="584">
        <v>238977</v>
      </c>
      <c r="BT11" s="485"/>
      <c r="BU11" s="485"/>
      <c r="BV11" s="485"/>
      <c r="BW11" s="485"/>
      <c r="BX11" s="485"/>
      <c r="BY11" s="485"/>
      <c r="BZ11" s="485"/>
      <c r="CA11" s="485"/>
      <c r="CB11" s="622"/>
      <c r="CD11" s="577" t="s">
        <v>458</v>
      </c>
      <c r="CE11" s="578"/>
      <c r="CF11" s="578"/>
      <c r="CG11" s="578"/>
      <c r="CH11" s="578"/>
      <c r="CI11" s="578"/>
      <c r="CJ11" s="578"/>
      <c r="CK11" s="578"/>
      <c r="CL11" s="578"/>
      <c r="CM11" s="578"/>
      <c r="CN11" s="578"/>
      <c r="CO11" s="578"/>
      <c r="CP11" s="578"/>
      <c r="CQ11" s="579"/>
      <c r="CR11" s="580">
        <v>240514</v>
      </c>
      <c r="CS11" s="485"/>
      <c r="CT11" s="485"/>
      <c r="CU11" s="485"/>
      <c r="CV11" s="485"/>
      <c r="CW11" s="485"/>
      <c r="CX11" s="485"/>
      <c r="CY11" s="581"/>
      <c r="CZ11" s="628">
        <v>0.6</v>
      </c>
      <c r="DA11" s="628"/>
      <c r="DB11" s="628"/>
      <c r="DC11" s="628"/>
      <c r="DD11" s="584">
        <v>25974</v>
      </c>
      <c r="DE11" s="485"/>
      <c r="DF11" s="485"/>
      <c r="DG11" s="485"/>
      <c r="DH11" s="485"/>
      <c r="DI11" s="485"/>
      <c r="DJ11" s="485"/>
      <c r="DK11" s="485"/>
      <c r="DL11" s="485"/>
      <c r="DM11" s="485"/>
      <c r="DN11" s="485"/>
      <c r="DO11" s="485"/>
      <c r="DP11" s="581"/>
      <c r="DQ11" s="584">
        <v>197385</v>
      </c>
      <c r="DR11" s="485"/>
      <c r="DS11" s="485"/>
      <c r="DT11" s="485"/>
      <c r="DU11" s="485"/>
      <c r="DV11" s="485"/>
      <c r="DW11" s="485"/>
      <c r="DX11" s="485"/>
      <c r="DY11" s="485"/>
      <c r="DZ11" s="485"/>
      <c r="EA11" s="485"/>
      <c r="EB11" s="485"/>
      <c r="EC11" s="622"/>
    </row>
    <row r="12" spans="2:143" ht="11.25" customHeight="1" x14ac:dyDescent="0.15">
      <c r="B12" s="577" t="s">
        <v>93</v>
      </c>
      <c r="C12" s="578"/>
      <c r="D12" s="578"/>
      <c r="E12" s="578"/>
      <c r="F12" s="578"/>
      <c r="G12" s="578"/>
      <c r="H12" s="578"/>
      <c r="I12" s="578"/>
      <c r="J12" s="578"/>
      <c r="K12" s="578"/>
      <c r="L12" s="578"/>
      <c r="M12" s="578"/>
      <c r="N12" s="578"/>
      <c r="O12" s="578"/>
      <c r="P12" s="578"/>
      <c r="Q12" s="579"/>
      <c r="R12" s="580">
        <v>1755450</v>
      </c>
      <c r="S12" s="485"/>
      <c r="T12" s="485"/>
      <c r="U12" s="485"/>
      <c r="V12" s="485"/>
      <c r="W12" s="485"/>
      <c r="X12" s="485"/>
      <c r="Y12" s="581"/>
      <c r="Z12" s="628">
        <v>4.5</v>
      </c>
      <c r="AA12" s="628"/>
      <c r="AB12" s="628"/>
      <c r="AC12" s="628"/>
      <c r="AD12" s="629">
        <v>1755450</v>
      </c>
      <c r="AE12" s="629"/>
      <c r="AF12" s="629"/>
      <c r="AG12" s="629"/>
      <c r="AH12" s="629"/>
      <c r="AI12" s="629"/>
      <c r="AJ12" s="629"/>
      <c r="AK12" s="629"/>
      <c r="AL12" s="582">
        <v>8.1999999999999993</v>
      </c>
      <c r="AM12" s="351"/>
      <c r="AN12" s="351"/>
      <c r="AO12" s="630"/>
      <c r="AP12" s="577" t="s">
        <v>459</v>
      </c>
      <c r="AQ12" s="578"/>
      <c r="AR12" s="578"/>
      <c r="AS12" s="578"/>
      <c r="AT12" s="578"/>
      <c r="AU12" s="578"/>
      <c r="AV12" s="578"/>
      <c r="AW12" s="578"/>
      <c r="AX12" s="578"/>
      <c r="AY12" s="578"/>
      <c r="AZ12" s="578"/>
      <c r="BA12" s="578"/>
      <c r="BB12" s="578"/>
      <c r="BC12" s="578"/>
      <c r="BD12" s="578"/>
      <c r="BE12" s="578"/>
      <c r="BF12" s="579"/>
      <c r="BG12" s="580">
        <v>5185138</v>
      </c>
      <c r="BH12" s="485"/>
      <c r="BI12" s="485"/>
      <c r="BJ12" s="485"/>
      <c r="BK12" s="485"/>
      <c r="BL12" s="485"/>
      <c r="BM12" s="485"/>
      <c r="BN12" s="581"/>
      <c r="BO12" s="628">
        <v>36.9</v>
      </c>
      <c r="BP12" s="628"/>
      <c r="BQ12" s="628"/>
      <c r="BR12" s="628"/>
      <c r="BS12" s="584" t="s">
        <v>366</v>
      </c>
      <c r="BT12" s="485"/>
      <c r="BU12" s="485"/>
      <c r="BV12" s="485"/>
      <c r="BW12" s="485"/>
      <c r="BX12" s="485"/>
      <c r="BY12" s="485"/>
      <c r="BZ12" s="485"/>
      <c r="CA12" s="485"/>
      <c r="CB12" s="622"/>
      <c r="CD12" s="577" t="s">
        <v>137</v>
      </c>
      <c r="CE12" s="578"/>
      <c r="CF12" s="578"/>
      <c r="CG12" s="578"/>
      <c r="CH12" s="578"/>
      <c r="CI12" s="578"/>
      <c r="CJ12" s="578"/>
      <c r="CK12" s="578"/>
      <c r="CL12" s="578"/>
      <c r="CM12" s="578"/>
      <c r="CN12" s="578"/>
      <c r="CO12" s="578"/>
      <c r="CP12" s="578"/>
      <c r="CQ12" s="579"/>
      <c r="CR12" s="580">
        <v>314939</v>
      </c>
      <c r="CS12" s="485"/>
      <c r="CT12" s="485"/>
      <c r="CU12" s="485"/>
      <c r="CV12" s="485"/>
      <c r="CW12" s="485"/>
      <c r="CX12" s="485"/>
      <c r="CY12" s="581"/>
      <c r="CZ12" s="628">
        <v>0.8</v>
      </c>
      <c r="DA12" s="628"/>
      <c r="DB12" s="628"/>
      <c r="DC12" s="628"/>
      <c r="DD12" s="584" t="s">
        <v>366</v>
      </c>
      <c r="DE12" s="485"/>
      <c r="DF12" s="485"/>
      <c r="DG12" s="485"/>
      <c r="DH12" s="485"/>
      <c r="DI12" s="485"/>
      <c r="DJ12" s="485"/>
      <c r="DK12" s="485"/>
      <c r="DL12" s="485"/>
      <c r="DM12" s="485"/>
      <c r="DN12" s="485"/>
      <c r="DO12" s="485"/>
      <c r="DP12" s="581"/>
      <c r="DQ12" s="584">
        <v>272791</v>
      </c>
      <c r="DR12" s="485"/>
      <c r="DS12" s="485"/>
      <c r="DT12" s="485"/>
      <c r="DU12" s="485"/>
      <c r="DV12" s="485"/>
      <c r="DW12" s="485"/>
      <c r="DX12" s="485"/>
      <c r="DY12" s="485"/>
      <c r="DZ12" s="485"/>
      <c r="EA12" s="485"/>
      <c r="EB12" s="485"/>
      <c r="EC12" s="622"/>
    </row>
    <row r="13" spans="2:143" ht="11.25" customHeight="1" x14ac:dyDescent="0.15">
      <c r="B13" s="577" t="s">
        <v>45</v>
      </c>
      <c r="C13" s="578"/>
      <c r="D13" s="578"/>
      <c r="E13" s="578"/>
      <c r="F13" s="578"/>
      <c r="G13" s="578"/>
      <c r="H13" s="578"/>
      <c r="I13" s="578"/>
      <c r="J13" s="578"/>
      <c r="K13" s="578"/>
      <c r="L13" s="578"/>
      <c r="M13" s="578"/>
      <c r="N13" s="578"/>
      <c r="O13" s="578"/>
      <c r="P13" s="578"/>
      <c r="Q13" s="579"/>
      <c r="R13" s="580">
        <v>56462</v>
      </c>
      <c r="S13" s="485"/>
      <c r="T13" s="485"/>
      <c r="U13" s="485"/>
      <c r="V13" s="485"/>
      <c r="W13" s="485"/>
      <c r="X13" s="485"/>
      <c r="Y13" s="581"/>
      <c r="Z13" s="628">
        <v>0.1</v>
      </c>
      <c r="AA13" s="628"/>
      <c r="AB13" s="628"/>
      <c r="AC13" s="628"/>
      <c r="AD13" s="629">
        <v>56462</v>
      </c>
      <c r="AE13" s="629"/>
      <c r="AF13" s="629"/>
      <c r="AG13" s="629"/>
      <c r="AH13" s="629"/>
      <c r="AI13" s="629"/>
      <c r="AJ13" s="629"/>
      <c r="AK13" s="629"/>
      <c r="AL13" s="582">
        <v>0.3</v>
      </c>
      <c r="AM13" s="351"/>
      <c r="AN13" s="351"/>
      <c r="AO13" s="630"/>
      <c r="AP13" s="577" t="s">
        <v>122</v>
      </c>
      <c r="AQ13" s="578"/>
      <c r="AR13" s="578"/>
      <c r="AS13" s="578"/>
      <c r="AT13" s="578"/>
      <c r="AU13" s="578"/>
      <c r="AV13" s="578"/>
      <c r="AW13" s="578"/>
      <c r="AX13" s="578"/>
      <c r="AY13" s="578"/>
      <c r="AZ13" s="578"/>
      <c r="BA13" s="578"/>
      <c r="BB13" s="578"/>
      <c r="BC13" s="578"/>
      <c r="BD13" s="578"/>
      <c r="BE13" s="578"/>
      <c r="BF13" s="579"/>
      <c r="BG13" s="580">
        <v>5178664</v>
      </c>
      <c r="BH13" s="485"/>
      <c r="BI13" s="485"/>
      <c r="BJ13" s="485"/>
      <c r="BK13" s="485"/>
      <c r="BL13" s="485"/>
      <c r="BM13" s="485"/>
      <c r="BN13" s="581"/>
      <c r="BO13" s="628">
        <v>36.9</v>
      </c>
      <c r="BP13" s="628"/>
      <c r="BQ13" s="628"/>
      <c r="BR13" s="628"/>
      <c r="BS13" s="584" t="s">
        <v>366</v>
      </c>
      <c r="BT13" s="485"/>
      <c r="BU13" s="485"/>
      <c r="BV13" s="485"/>
      <c r="BW13" s="485"/>
      <c r="BX13" s="485"/>
      <c r="BY13" s="485"/>
      <c r="BZ13" s="485"/>
      <c r="CA13" s="485"/>
      <c r="CB13" s="622"/>
      <c r="CD13" s="577" t="s">
        <v>460</v>
      </c>
      <c r="CE13" s="578"/>
      <c r="CF13" s="578"/>
      <c r="CG13" s="578"/>
      <c r="CH13" s="578"/>
      <c r="CI13" s="578"/>
      <c r="CJ13" s="578"/>
      <c r="CK13" s="578"/>
      <c r="CL13" s="578"/>
      <c r="CM13" s="578"/>
      <c r="CN13" s="578"/>
      <c r="CO13" s="578"/>
      <c r="CP13" s="578"/>
      <c r="CQ13" s="579"/>
      <c r="CR13" s="580">
        <v>5001791</v>
      </c>
      <c r="CS13" s="485"/>
      <c r="CT13" s="485"/>
      <c r="CU13" s="485"/>
      <c r="CV13" s="485"/>
      <c r="CW13" s="485"/>
      <c r="CX13" s="485"/>
      <c r="CY13" s="581"/>
      <c r="CZ13" s="628">
        <v>13</v>
      </c>
      <c r="DA13" s="628"/>
      <c r="DB13" s="628"/>
      <c r="DC13" s="628"/>
      <c r="DD13" s="584">
        <v>2026747</v>
      </c>
      <c r="DE13" s="485"/>
      <c r="DF13" s="485"/>
      <c r="DG13" s="485"/>
      <c r="DH13" s="485"/>
      <c r="DI13" s="485"/>
      <c r="DJ13" s="485"/>
      <c r="DK13" s="485"/>
      <c r="DL13" s="485"/>
      <c r="DM13" s="485"/>
      <c r="DN13" s="485"/>
      <c r="DO13" s="485"/>
      <c r="DP13" s="581"/>
      <c r="DQ13" s="584">
        <v>3252400</v>
      </c>
      <c r="DR13" s="485"/>
      <c r="DS13" s="485"/>
      <c r="DT13" s="485"/>
      <c r="DU13" s="485"/>
      <c r="DV13" s="485"/>
      <c r="DW13" s="485"/>
      <c r="DX13" s="485"/>
      <c r="DY13" s="485"/>
      <c r="DZ13" s="485"/>
      <c r="EA13" s="485"/>
      <c r="EB13" s="485"/>
      <c r="EC13" s="622"/>
    </row>
    <row r="14" spans="2:143" ht="11.25" customHeight="1" x14ac:dyDescent="0.15">
      <c r="B14" s="577" t="s">
        <v>461</v>
      </c>
      <c r="C14" s="578"/>
      <c r="D14" s="578"/>
      <c r="E14" s="578"/>
      <c r="F14" s="578"/>
      <c r="G14" s="578"/>
      <c r="H14" s="578"/>
      <c r="I14" s="578"/>
      <c r="J14" s="578"/>
      <c r="K14" s="578"/>
      <c r="L14" s="578"/>
      <c r="M14" s="578"/>
      <c r="N14" s="578"/>
      <c r="O14" s="578"/>
      <c r="P14" s="578"/>
      <c r="Q14" s="579"/>
      <c r="R14" s="580" t="s">
        <v>366</v>
      </c>
      <c r="S14" s="485"/>
      <c r="T14" s="485"/>
      <c r="U14" s="485"/>
      <c r="V14" s="485"/>
      <c r="W14" s="485"/>
      <c r="X14" s="485"/>
      <c r="Y14" s="581"/>
      <c r="Z14" s="628" t="s">
        <v>366</v>
      </c>
      <c r="AA14" s="628"/>
      <c r="AB14" s="628"/>
      <c r="AC14" s="628"/>
      <c r="AD14" s="629" t="s">
        <v>366</v>
      </c>
      <c r="AE14" s="629"/>
      <c r="AF14" s="629"/>
      <c r="AG14" s="629"/>
      <c r="AH14" s="629"/>
      <c r="AI14" s="629"/>
      <c r="AJ14" s="629"/>
      <c r="AK14" s="629"/>
      <c r="AL14" s="582" t="s">
        <v>366</v>
      </c>
      <c r="AM14" s="351"/>
      <c r="AN14" s="351"/>
      <c r="AO14" s="630"/>
      <c r="AP14" s="577" t="s">
        <v>391</v>
      </c>
      <c r="AQ14" s="578"/>
      <c r="AR14" s="578"/>
      <c r="AS14" s="578"/>
      <c r="AT14" s="578"/>
      <c r="AU14" s="578"/>
      <c r="AV14" s="578"/>
      <c r="AW14" s="578"/>
      <c r="AX14" s="578"/>
      <c r="AY14" s="578"/>
      <c r="AZ14" s="578"/>
      <c r="BA14" s="578"/>
      <c r="BB14" s="578"/>
      <c r="BC14" s="578"/>
      <c r="BD14" s="578"/>
      <c r="BE14" s="578"/>
      <c r="BF14" s="579"/>
      <c r="BG14" s="580">
        <v>205421</v>
      </c>
      <c r="BH14" s="485"/>
      <c r="BI14" s="485"/>
      <c r="BJ14" s="485"/>
      <c r="BK14" s="485"/>
      <c r="BL14" s="485"/>
      <c r="BM14" s="485"/>
      <c r="BN14" s="581"/>
      <c r="BO14" s="628">
        <v>1.5</v>
      </c>
      <c r="BP14" s="628"/>
      <c r="BQ14" s="628"/>
      <c r="BR14" s="628"/>
      <c r="BS14" s="584" t="s">
        <v>366</v>
      </c>
      <c r="BT14" s="485"/>
      <c r="BU14" s="485"/>
      <c r="BV14" s="485"/>
      <c r="BW14" s="485"/>
      <c r="BX14" s="485"/>
      <c r="BY14" s="485"/>
      <c r="BZ14" s="485"/>
      <c r="CA14" s="485"/>
      <c r="CB14" s="622"/>
      <c r="CD14" s="577" t="s">
        <v>340</v>
      </c>
      <c r="CE14" s="578"/>
      <c r="CF14" s="578"/>
      <c r="CG14" s="578"/>
      <c r="CH14" s="578"/>
      <c r="CI14" s="578"/>
      <c r="CJ14" s="578"/>
      <c r="CK14" s="578"/>
      <c r="CL14" s="578"/>
      <c r="CM14" s="578"/>
      <c r="CN14" s="578"/>
      <c r="CO14" s="578"/>
      <c r="CP14" s="578"/>
      <c r="CQ14" s="579"/>
      <c r="CR14" s="580">
        <v>1672215</v>
      </c>
      <c r="CS14" s="485"/>
      <c r="CT14" s="485"/>
      <c r="CU14" s="485"/>
      <c r="CV14" s="485"/>
      <c r="CW14" s="485"/>
      <c r="CX14" s="485"/>
      <c r="CY14" s="581"/>
      <c r="CZ14" s="628">
        <v>4.3</v>
      </c>
      <c r="DA14" s="628"/>
      <c r="DB14" s="628"/>
      <c r="DC14" s="628"/>
      <c r="DD14" s="584">
        <v>98259</v>
      </c>
      <c r="DE14" s="485"/>
      <c r="DF14" s="485"/>
      <c r="DG14" s="485"/>
      <c r="DH14" s="485"/>
      <c r="DI14" s="485"/>
      <c r="DJ14" s="485"/>
      <c r="DK14" s="485"/>
      <c r="DL14" s="485"/>
      <c r="DM14" s="485"/>
      <c r="DN14" s="485"/>
      <c r="DO14" s="485"/>
      <c r="DP14" s="581"/>
      <c r="DQ14" s="584">
        <v>1559259</v>
      </c>
      <c r="DR14" s="485"/>
      <c r="DS14" s="485"/>
      <c r="DT14" s="485"/>
      <c r="DU14" s="485"/>
      <c r="DV14" s="485"/>
      <c r="DW14" s="485"/>
      <c r="DX14" s="485"/>
      <c r="DY14" s="485"/>
      <c r="DZ14" s="485"/>
      <c r="EA14" s="485"/>
      <c r="EB14" s="485"/>
      <c r="EC14" s="622"/>
    </row>
    <row r="15" spans="2:143" ht="11.25" customHeight="1" x14ac:dyDescent="0.15">
      <c r="B15" s="577" t="s">
        <v>256</v>
      </c>
      <c r="C15" s="578"/>
      <c r="D15" s="578"/>
      <c r="E15" s="578"/>
      <c r="F15" s="578"/>
      <c r="G15" s="578"/>
      <c r="H15" s="578"/>
      <c r="I15" s="578"/>
      <c r="J15" s="578"/>
      <c r="K15" s="578"/>
      <c r="L15" s="578"/>
      <c r="M15" s="578"/>
      <c r="N15" s="578"/>
      <c r="O15" s="578"/>
      <c r="P15" s="578"/>
      <c r="Q15" s="579"/>
      <c r="R15" s="580">
        <v>88792</v>
      </c>
      <c r="S15" s="485"/>
      <c r="T15" s="485"/>
      <c r="U15" s="485"/>
      <c r="V15" s="485"/>
      <c r="W15" s="485"/>
      <c r="X15" s="485"/>
      <c r="Y15" s="581"/>
      <c r="Z15" s="628">
        <v>0.2</v>
      </c>
      <c r="AA15" s="628"/>
      <c r="AB15" s="628"/>
      <c r="AC15" s="628"/>
      <c r="AD15" s="629">
        <v>88792</v>
      </c>
      <c r="AE15" s="629"/>
      <c r="AF15" s="629"/>
      <c r="AG15" s="629"/>
      <c r="AH15" s="629"/>
      <c r="AI15" s="629"/>
      <c r="AJ15" s="629"/>
      <c r="AK15" s="629"/>
      <c r="AL15" s="582">
        <v>0.4</v>
      </c>
      <c r="AM15" s="351"/>
      <c r="AN15" s="351"/>
      <c r="AO15" s="630"/>
      <c r="AP15" s="577" t="s">
        <v>462</v>
      </c>
      <c r="AQ15" s="578"/>
      <c r="AR15" s="578"/>
      <c r="AS15" s="578"/>
      <c r="AT15" s="578"/>
      <c r="AU15" s="578"/>
      <c r="AV15" s="578"/>
      <c r="AW15" s="578"/>
      <c r="AX15" s="578"/>
      <c r="AY15" s="578"/>
      <c r="AZ15" s="578"/>
      <c r="BA15" s="578"/>
      <c r="BB15" s="578"/>
      <c r="BC15" s="578"/>
      <c r="BD15" s="578"/>
      <c r="BE15" s="578"/>
      <c r="BF15" s="579"/>
      <c r="BG15" s="580">
        <v>561339</v>
      </c>
      <c r="BH15" s="485"/>
      <c r="BI15" s="485"/>
      <c r="BJ15" s="485"/>
      <c r="BK15" s="485"/>
      <c r="BL15" s="485"/>
      <c r="BM15" s="485"/>
      <c r="BN15" s="581"/>
      <c r="BO15" s="628">
        <v>4</v>
      </c>
      <c r="BP15" s="628"/>
      <c r="BQ15" s="628"/>
      <c r="BR15" s="628"/>
      <c r="BS15" s="584" t="s">
        <v>366</v>
      </c>
      <c r="BT15" s="485"/>
      <c r="BU15" s="485"/>
      <c r="BV15" s="485"/>
      <c r="BW15" s="485"/>
      <c r="BX15" s="485"/>
      <c r="BY15" s="485"/>
      <c r="BZ15" s="485"/>
      <c r="CA15" s="485"/>
      <c r="CB15" s="622"/>
      <c r="CD15" s="577" t="s">
        <v>465</v>
      </c>
      <c r="CE15" s="578"/>
      <c r="CF15" s="578"/>
      <c r="CG15" s="578"/>
      <c r="CH15" s="578"/>
      <c r="CI15" s="578"/>
      <c r="CJ15" s="578"/>
      <c r="CK15" s="578"/>
      <c r="CL15" s="578"/>
      <c r="CM15" s="578"/>
      <c r="CN15" s="578"/>
      <c r="CO15" s="578"/>
      <c r="CP15" s="578"/>
      <c r="CQ15" s="579"/>
      <c r="CR15" s="580">
        <v>4555038</v>
      </c>
      <c r="CS15" s="485"/>
      <c r="CT15" s="485"/>
      <c r="CU15" s="485"/>
      <c r="CV15" s="485"/>
      <c r="CW15" s="485"/>
      <c r="CX15" s="485"/>
      <c r="CY15" s="581"/>
      <c r="CZ15" s="628">
        <v>11.8</v>
      </c>
      <c r="DA15" s="628"/>
      <c r="DB15" s="628"/>
      <c r="DC15" s="628"/>
      <c r="DD15" s="584">
        <v>1036936</v>
      </c>
      <c r="DE15" s="485"/>
      <c r="DF15" s="485"/>
      <c r="DG15" s="485"/>
      <c r="DH15" s="485"/>
      <c r="DI15" s="485"/>
      <c r="DJ15" s="485"/>
      <c r="DK15" s="485"/>
      <c r="DL15" s="485"/>
      <c r="DM15" s="485"/>
      <c r="DN15" s="485"/>
      <c r="DO15" s="485"/>
      <c r="DP15" s="581"/>
      <c r="DQ15" s="584">
        <v>2848997</v>
      </c>
      <c r="DR15" s="485"/>
      <c r="DS15" s="485"/>
      <c r="DT15" s="485"/>
      <c r="DU15" s="485"/>
      <c r="DV15" s="485"/>
      <c r="DW15" s="485"/>
      <c r="DX15" s="485"/>
      <c r="DY15" s="485"/>
      <c r="DZ15" s="485"/>
      <c r="EA15" s="485"/>
      <c r="EB15" s="485"/>
      <c r="EC15" s="622"/>
    </row>
    <row r="16" spans="2:143" ht="11.25" customHeight="1" x14ac:dyDescent="0.15">
      <c r="B16" s="577" t="s">
        <v>273</v>
      </c>
      <c r="C16" s="578"/>
      <c r="D16" s="578"/>
      <c r="E16" s="578"/>
      <c r="F16" s="578"/>
      <c r="G16" s="578"/>
      <c r="H16" s="578"/>
      <c r="I16" s="578"/>
      <c r="J16" s="578"/>
      <c r="K16" s="578"/>
      <c r="L16" s="578"/>
      <c r="M16" s="578"/>
      <c r="N16" s="578"/>
      <c r="O16" s="578"/>
      <c r="P16" s="578"/>
      <c r="Q16" s="579"/>
      <c r="R16" s="580" t="s">
        <v>366</v>
      </c>
      <c r="S16" s="485"/>
      <c r="T16" s="485"/>
      <c r="U16" s="485"/>
      <c r="V16" s="485"/>
      <c r="W16" s="485"/>
      <c r="X16" s="485"/>
      <c r="Y16" s="581"/>
      <c r="Z16" s="628" t="s">
        <v>366</v>
      </c>
      <c r="AA16" s="628"/>
      <c r="AB16" s="628"/>
      <c r="AC16" s="628"/>
      <c r="AD16" s="629" t="s">
        <v>366</v>
      </c>
      <c r="AE16" s="629"/>
      <c r="AF16" s="629"/>
      <c r="AG16" s="629"/>
      <c r="AH16" s="629"/>
      <c r="AI16" s="629"/>
      <c r="AJ16" s="629"/>
      <c r="AK16" s="629"/>
      <c r="AL16" s="582" t="s">
        <v>366</v>
      </c>
      <c r="AM16" s="351"/>
      <c r="AN16" s="351"/>
      <c r="AO16" s="630"/>
      <c r="AP16" s="577" t="s">
        <v>300</v>
      </c>
      <c r="AQ16" s="578"/>
      <c r="AR16" s="578"/>
      <c r="AS16" s="578"/>
      <c r="AT16" s="578"/>
      <c r="AU16" s="578"/>
      <c r="AV16" s="578"/>
      <c r="AW16" s="578"/>
      <c r="AX16" s="578"/>
      <c r="AY16" s="578"/>
      <c r="AZ16" s="578"/>
      <c r="BA16" s="578"/>
      <c r="BB16" s="578"/>
      <c r="BC16" s="578"/>
      <c r="BD16" s="578"/>
      <c r="BE16" s="578"/>
      <c r="BF16" s="579"/>
      <c r="BG16" s="580" t="s">
        <v>366</v>
      </c>
      <c r="BH16" s="485"/>
      <c r="BI16" s="485"/>
      <c r="BJ16" s="485"/>
      <c r="BK16" s="485"/>
      <c r="BL16" s="485"/>
      <c r="BM16" s="485"/>
      <c r="BN16" s="581"/>
      <c r="BO16" s="628" t="s">
        <v>366</v>
      </c>
      <c r="BP16" s="628"/>
      <c r="BQ16" s="628"/>
      <c r="BR16" s="628"/>
      <c r="BS16" s="584" t="s">
        <v>366</v>
      </c>
      <c r="BT16" s="485"/>
      <c r="BU16" s="485"/>
      <c r="BV16" s="485"/>
      <c r="BW16" s="485"/>
      <c r="BX16" s="485"/>
      <c r="BY16" s="485"/>
      <c r="BZ16" s="485"/>
      <c r="CA16" s="485"/>
      <c r="CB16" s="622"/>
      <c r="CD16" s="577" t="s">
        <v>80</v>
      </c>
      <c r="CE16" s="578"/>
      <c r="CF16" s="578"/>
      <c r="CG16" s="578"/>
      <c r="CH16" s="578"/>
      <c r="CI16" s="578"/>
      <c r="CJ16" s="578"/>
      <c r="CK16" s="578"/>
      <c r="CL16" s="578"/>
      <c r="CM16" s="578"/>
      <c r="CN16" s="578"/>
      <c r="CO16" s="578"/>
      <c r="CP16" s="578"/>
      <c r="CQ16" s="579"/>
      <c r="CR16" s="580">
        <v>30759</v>
      </c>
      <c r="CS16" s="485"/>
      <c r="CT16" s="485"/>
      <c r="CU16" s="485"/>
      <c r="CV16" s="485"/>
      <c r="CW16" s="485"/>
      <c r="CX16" s="485"/>
      <c r="CY16" s="581"/>
      <c r="CZ16" s="628">
        <v>0.1</v>
      </c>
      <c r="DA16" s="628"/>
      <c r="DB16" s="628"/>
      <c r="DC16" s="628"/>
      <c r="DD16" s="584" t="s">
        <v>366</v>
      </c>
      <c r="DE16" s="485"/>
      <c r="DF16" s="485"/>
      <c r="DG16" s="485"/>
      <c r="DH16" s="485"/>
      <c r="DI16" s="485"/>
      <c r="DJ16" s="485"/>
      <c r="DK16" s="485"/>
      <c r="DL16" s="485"/>
      <c r="DM16" s="485"/>
      <c r="DN16" s="485"/>
      <c r="DO16" s="485"/>
      <c r="DP16" s="581"/>
      <c r="DQ16" s="584">
        <v>79</v>
      </c>
      <c r="DR16" s="485"/>
      <c r="DS16" s="485"/>
      <c r="DT16" s="485"/>
      <c r="DU16" s="485"/>
      <c r="DV16" s="485"/>
      <c r="DW16" s="485"/>
      <c r="DX16" s="485"/>
      <c r="DY16" s="485"/>
      <c r="DZ16" s="485"/>
      <c r="EA16" s="485"/>
      <c r="EB16" s="485"/>
      <c r="EC16" s="622"/>
    </row>
    <row r="17" spans="2:133" ht="11.25" customHeight="1" x14ac:dyDescent="0.15">
      <c r="B17" s="577" t="s">
        <v>339</v>
      </c>
      <c r="C17" s="578"/>
      <c r="D17" s="578"/>
      <c r="E17" s="578"/>
      <c r="F17" s="578"/>
      <c r="G17" s="578"/>
      <c r="H17" s="578"/>
      <c r="I17" s="578"/>
      <c r="J17" s="578"/>
      <c r="K17" s="578"/>
      <c r="L17" s="578"/>
      <c r="M17" s="578"/>
      <c r="N17" s="578"/>
      <c r="O17" s="578"/>
      <c r="P17" s="578"/>
      <c r="Q17" s="579"/>
      <c r="R17" s="580">
        <v>71491</v>
      </c>
      <c r="S17" s="485"/>
      <c r="T17" s="485"/>
      <c r="U17" s="485"/>
      <c r="V17" s="485"/>
      <c r="W17" s="485"/>
      <c r="X17" s="485"/>
      <c r="Y17" s="581"/>
      <c r="Z17" s="628">
        <v>0.2</v>
      </c>
      <c r="AA17" s="628"/>
      <c r="AB17" s="628"/>
      <c r="AC17" s="628"/>
      <c r="AD17" s="629">
        <v>71491</v>
      </c>
      <c r="AE17" s="629"/>
      <c r="AF17" s="629"/>
      <c r="AG17" s="629"/>
      <c r="AH17" s="629"/>
      <c r="AI17" s="629"/>
      <c r="AJ17" s="629"/>
      <c r="AK17" s="629"/>
      <c r="AL17" s="582">
        <v>0.3</v>
      </c>
      <c r="AM17" s="351"/>
      <c r="AN17" s="351"/>
      <c r="AO17" s="630"/>
      <c r="AP17" s="577" t="s">
        <v>4</v>
      </c>
      <c r="AQ17" s="578"/>
      <c r="AR17" s="578"/>
      <c r="AS17" s="578"/>
      <c r="AT17" s="578"/>
      <c r="AU17" s="578"/>
      <c r="AV17" s="578"/>
      <c r="AW17" s="578"/>
      <c r="AX17" s="578"/>
      <c r="AY17" s="578"/>
      <c r="AZ17" s="578"/>
      <c r="BA17" s="578"/>
      <c r="BB17" s="578"/>
      <c r="BC17" s="578"/>
      <c r="BD17" s="578"/>
      <c r="BE17" s="578"/>
      <c r="BF17" s="579"/>
      <c r="BG17" s="580" t="s">
        <v>366</v>
      </c>
      <c r="BH17" s="485"/>
      <c r="BI17" s="485"/>
      <c r="BJ17" s="485"/>
      <c r="BK17" s="485"/>
      <c r="BL17" s="485"/>
      <c r="BM17" s="485"/>
      <c r="BN17" s="581"/>
      <c r="BO17" s="628" t="s">
        <v>366</v>
      </c>
      <c r="BP17" s="628"/>
      <c r="BQ17" s="628"/>
      <c r="BR17" s="628"/>
      <c r="BS17" s="584" t="s">
        <v>366</v>
      </c>
      <c r="BT17" s="485"/>
      <c r="BU17" s="485"/>
      <c r="BV17" s="485"/>
      <c r="BW17" s="485"/>
      <c r="BX17" s="485"/>
      <c r="BY17" s="485"/>
      <c r="BZ17" s="485"/>
      <c r="CA17" s="485"/>
      <c r="CB17" s="622"/>
      <c r="CD17" s="577" t="s">
        <v>467</v>
      </c>
      <c r="CE17" s="578"/>
      <c r="CF17" s="578"/>
      <c r="CG17" s="578"/>
      <c r="CH17" s="578"/>
      <c r="CI17" s="578"/>
      <c r="CJ17" s="578"/>
      <c r="CK17" s="578"/>
      <c r="CL17" s="578"/>
      <c r="CM17" s="578"/>
      <c r="CN17" s="578"/>
      <c r="CO17" s="578"/>
      <c r="CP17" s="578"/>
      <c r="CQ17" s="579"/>
      <c r="CR17" s="580">
        <v>4349947</v>
      </c>
      <c r="CS17" s="485"/>
      <c r="CT17" s="485"/>
      <c r="CU17" s="485"/>
      <c r="CV17" s="485"/>
      <c r="CW17" s="485"/>
      <c r="CX17" s="485"/>
      <c r="CY17" s="581"/>
      <c r="CZ17" s="628">
        <v>11.3</v>
      </c>
      <c r="DA17" s="628"/>
      <c r="DB17" s="628"/>
      <c r="DC17" s="628"/>
      <c r="DD17" s="584" t="s">
        <v>366</v>
      </c>
      <c r="DE17" s="485"/>
      <c r="DF17" s="485"/>
      <c r="DG17" s="485"/>
      <c r="DH17" s="485"/>
      <c r="DI17" s="485"/>
      <c r="DJ17" s="485"/>
      <c r="DK17" s="485"/>
      <c r="DL17" s="485"/>
      <c r="DM17" s="485"/>
      <c r="DN17" s="485"/>
      <c r="DO17" s="485"/>
      <c r="DP17" s="581"/>
      <c r="DQ17" s="584">
        <v>4296704</v>
      </c>
      <c r="DR17" s="485"/>
      <c r="DS17" s="485"/>
      <c r="DT17" s="485"/>
      <c r="DU17" s="485"/>
      <c r="DV17" s="485"/>
      <c r="DW17" s="485"/>
      <c r="DX17" s="485"/>
      <c r="DY17" s="485"/>
      <c r="DZ17" s="485"/>
      <c r="EA17" s="485"/>
      <c r="EB17" s="485"/>
      <c r="EC17" s="622"/>
    </row>
    <row r="18" spans="2:133" ht="11.25" customHeight="1" x14ac:dyDescent="0.15">
      <c r="B18" s="577" t="s">
        <v>456</v>
      </c>
      <c r="C18" s="578"/>
      <c r="D18" s="578"/>
      <c r="E18" s="578"/>
      <c r="F18" s="578"/>
      <c r="G18" s="578"/>
      <c r="H18" s="578"/>
      <c r="I18" s="578"/>
      <c r="J18" s="578"/>
      <c r="K18" s="578"/>
      <c r="L18" s="578"/>
      <c r="M18" s="578"/>
      <c r="N18" s="578"/>
      <c r="O18" s="578"/>
      <c r="P18" s="578"/>
      <c r="Q18" s="579"/>
      <c r="R18" s="580">
        <v>6023524</v>
      </c>
      <c r="S18" s="485"/>
      <c r="T18" s="485"/>
      <c r="U18" s="485"/>
      <c r="V18" s="485"/>
      <c r="W18" s="485"/>
      <c r="X18" s="485"/>
      <c r="Y18" s="581"/>
      <c r="Z18" s="628">
        <v>15.3</v>
      </c>
      <c r="AA18" s="628"/>
      <c r="AB18" s="628"/>
      <c r="AC18" s="628"/>
      <c r="AD18" s="629">
        <v>5635256</v>
      </c>
      <c r="AE18" s="629"/>
      <c r="AF18" s="629"/>
      <c r="AG18" s="629"/>
      <c r="AH18" s="629"/>
      <c r="AI18" s="629"/>
      <c r="AJ18" s="629"/>
      <c r="AK18" s="629"/>
      <c r="AL18" s="582">
        <v>26.4</v>
      </c>
      <c r="AM18" s="351"/>
      <c r="AN18" s="351"/>
      <c r="AO18" s="630"/>
      <c r="AP18" s="577" t="s">
        <v>271</v>
      </c>
      <c r="AQ18" s="578"/>
      <c r="AR18" s="578"/>
      <c r="AS18" s="578"/>
      <c r="AT18" s="578"/>
      <c r="AU18" s="578"/>
      <c r="AV18" s="578"/>
      <c r="AW18" s="578"/>
      <c r="AX18" s="578"/>
      <c r="AY18" s="578"/>
      <c r="AZ18" s="578"/>
      <c r="BA18" s="578"/>
      <c r="BB18" s="578"/>
      <c r="BC18" s="578"/>
      <c r="BD18" s="578"/>
      <c r="BE18" s="578"/>
      <c r="BF18" s="579"/>
      <c r="BG18" s="580" t="s">
        <v>366</v>
      </c>
      <c r="BH18" s="485"/>
      <c r="BI18" s="485"/>
      <c r="BJ18" s="485"/>
      <c r="BK18" s="485"/>
      <c r="BL18" s="485"/>
      <c r="BM18" s="485"/>
      <c r="BN18" s="581"/>
      <c r="BO18" s="628" t="s">
        <v>366</v>
      </c>
      <c r="BP18" s="628"/>
      <c r="BQ18" s="628"/>
      <c r="BR18" s="628"/>
      <c r="BS18" s="584" t="s">
        <v>366</v>
      </c>
      <c r="BT18" s="485"/>
      <c r="BU18" s="485"/>
      <c r="BV18" s="485"/>
      <c r="BW18" s="485"/>
      <c r="BX18" s="485"/>
      <c r="BY18" s="485"/>
      <c r="BZ18" s="485"/>
      <c r="CA18" s="485"/>
      <c r="CB18" s="622"/>
      <c r="CD18" s="577" t="s">
        <v>468</v>
      </c>
      <c r="CE18" s="578"/>
      <c r="CF18" s="578"/>
      <c r="CG18" s="578"/>
      <c r="CH18" s="578"/>
      <c r="CI18" s="578"/>
      <c r="CJ18" s="578"/>
      <c r="CK18" s="578"/>
      <c r="CL18" s="578"/>
      <c r="CM18" s="578"/>
      <c r="CN18" s="578"/>
      <c r="CO18" s="578"/>
      <c r="CP18" s="578"/>
      <c r="CQ18" s="579"/>
      <c r="CR18" s="580" t="s">
        <v>366</v>
      </c>
      <c r="CS18" s="485"/>
      <c r="CT18" s="485"/>
      <c r="CU18" s="485"/>
      <c r="CV18" s="485"/>
      <c r="CW18" s="485"/>
      <c r="CX18" s="485"/>
      <c r="CY18" s="581"/>
      <c r="CZ18" s="628" t="s">
        <v>366</v>
      </c>
      <c r="DA18" s="628"/>
      <c r="DB18" s="628"/>
      <c r="DC18" s="628"/>
      <c r="DD18" s="584" t="s">
        <v>366</v>
      </c>
      <c r="DE18" s="485"/>
      <c r="DF18" s="485"/>
      <c r="DG18" s="485"/>
      <c r="DH18" s="485"/>
      <c r="DI18" s="485"/>
      <c r="DJ18" s="485"/>
      <c r="DK18" s="485"/>
      <c r="DL18" s="485"/>
      <c r="DM18" s="485"/>
      <c r="DN18" s="485"/>
      <c r="DO18" s="485"/>
      <c r="DP18" s="581"/>
      <c r="DQ18" s="584" t="s">
        <v>366</v>
      </c>
      <c r="DR18" s="485"/>
      <c r="DS18" s="485"/>
      <c r="DT18" s="485"/>
      <c r="DU18" s="485"/>
      <c r="DV18" s="485"/>
      <c r="DW18" s="485"/>
      <c r="DX18" s="485"/>
      <c r="DY18" s="485"/>
      <c r="DZ18" s="485"/>
      <c r="EA18" s="485"/>
      <c r="EB18" s="485"/>
      <c r="EC18" s="622"/>
    </row>
    <row r="19" spans="2:133" ht="11.25" customHeight="1" x14ac:dyDescent="0.15">
      <c r="B19" s="577" t="s">
        <v>436</v>
      </c>
      <c r="C19" s="578"/>
      <c r="D19" s="578"/>
      <c r="E19" s="578"/>
      <c r="F19" s="578"/>
      <c r="G19" s="578"/>
      <c r="H19" s="578"/>
      <c r="I19" s="578"/>
      <c r="J19" s="578"/>
      <c r="K19" s="578"/>
      <c r="L19" s="578"/>
      <c r="M19" s="578"/>
      <c r="N19" s="578"/>
      <c r="O19" s="578"/>
      <c r="P19" s="578"/>
      <c r="Q19" s="579"/>
      <c r="R19" s="580">
        <v>5635256</v>
      </c>
      <c r="S19" s="485"/>
      <c r="T19" s="485"/>
      <c r="U19" s="485"/>
      <c r="V19" s="485"/>
      <c r="W19" s="485"/>
      <c r="X19" s="485"/>
      <c r="Y19" s="581"/>
      <c r="Z19" s="628">
        <v>14.3</v>
      </c>
      <c r="AA19" s="628"/>
      <c r="AB19" s="628"/>
      <c r="AC19" s="628"/>
      <c r="AD19" s="629">
        <v>5635256</v>
      </c>
      <c r="AE19" s="629"/>
      <c r="AF19" s="629"/>
      <c r="AG19" s="629"/>
      <c r="AH19" s="629"/>
      <c r="AI19" s="629"/>
      <c r="AJ19" s="629"/>
      <c r="AK19" s="629"/>
      <c r="AL19" s="582">
        <v>26.4</v>
      </c>
      <c r="AM19" s="351"/>
      <c r="AN19" s="351"/>
      <c r="AO19" s="630"/>
      <c r="AP19" s="577" t="s">
        <v>469</v>
      </c>
      <c r="AQ19" s="578"/>
      <c r="AR19" s="578"/>
      <c r="AS19" s="578"/>
      <c r="AT19" s="578"/>
      <c r="AU19" s="578"/>
      <c r="AV19" s="578"/>
      <c r="AW19" s="578"/>
      <c r="AX19" s="578"/>
      <c r="AY19" s="578"/>
      <c r="AZ19" s="578"/>
      <c r="BA19" s="578"/>
      <c r="BB19" s="578"/>
      <c r="BC19" s="578"/>
      <c r="BD19" s="578"/>
      <c r="BE19" s="578"/>
      <c r="BF19" s="579"/>
      <c r="BG19" s="580">
        <v>891678</v>
      </c>
      <c r="BH19" s="485"/>
      <c r="BI19" s="485"/>
      <c r="BJ19" s="485"/>
      <c r="BK19" s="485"/>
      <c r="BL19" s="485"/>
      <c r="BM19" s="485"/>
      <c r="BN19" s="581"/>
      <c r="BO19" s="628">
        <v>6.4</v>
      </c>
      <c r="BP19" s="628"/>
      <c r="BQ19" s="628"/>
      <c r="BR19" s="628"/>
      <c r="BS19" s="584" t="s">
        <v>366</v>
      </c>
      <c r="BT19" s="485"/>
      <c r="BU19" s="485"/>
      <c r="BV19" s="485"/>
      <c r="BW19" s="485"/>
      <c r="BX19" s="485"/>
      <c r="BY19" s="485"/>
      <c r="BZ19" s="485"/>
      <c r="CA19" s="485"/>
      <c r="CB19" s="622"/>
      <c r="CD19" s="577" t="s">
        <v>439</v>
      </c>
      <c r="CE19" s="578"/>
      <c r="CF19" s="578"/>
      <c r="CG19" s="578"/>
      <c r="CH19" s="578"/>
      <c r="CI19" s="578"/>
      <c r="CJ19" s="578"/>
      <c r="CK19" s="578"/>
      <c r="CL19" s="578"/>
      <c r="CM19" s="578"/>
      <c r="CN19" s="578"/>
      <c r="CO19" s="578"/>
      <c r="CP19" s="578"/>
      <c r="CQ19" s="579"/>
      <c r="CR19" s="580" t="s">
        <v>366</v>
      </c>
      <c r="CS19" s="485"/>
      <c r="CT19" s="485"/>
      <c r="CU19" s="485"/>
      <c r="CV19" s="485"/>
      <c r="CW19" s="485"/>
      <c r="CX19" s="485"/>
      <c r="CY19" s="581"/>
      <c r="CZ19" s="628" t="s">
        <v>366</v>
      </c>
      <c r="DA19" s="628"/>
      <c r="DB19" s="628"/>
      <c r="DC19" s="628"/>
      <c r="DD19" s="584" t="s">
        <v>366</v>
      </c>
      <c r="DE19" s="485"/>
      <c r="DF19" s="485"/>
      <c r="DG19" s="485"/>
      <c r="DH19" s="485"/>
      <c r="DI19" s="485"/>
      <c r="DJ19" s="485"/>
      <c r="DK19" s="485"/>
      <c r="DL19" s="485"/>
      <c r="DM19" s="485"/>
      <c r="DN19" s="485"/>
      <c r="DO19" s="485"/>
      <c r="DP19" s="581"/>
      <c r="DQ19" s="584" t="s">
        <v>366</v>
      </c>
      <c r="DR19" s="485"/>
      <c r="DS19" s="485"/>
      <c r="DT19" s="485"/>
      <c r="DU19" s="485"/>
      <c r="DV19" s="485"/>
      <c r="DW19" s="485"/>
      <c r="DX19" s="485"/>
      <c r="DY19" s="485"/>
      <c r="DZ19" s="485"/>
      <c r="EA19" s="485"/>
      <c r="EB19" s="485"/>
      <c r="EC19" s="622"/>
    </row>
    <row r="20" spans="2:133" ht="11.25" customHeight="1" x14ac:dyDescent="0.15">
      <c r="B20" s="577" t="s">
        <v>0</v>
      </c>
      <c r="C20" s="578"/>
      <c r="D20" s="578"/>
      <c r="E20" s="578"/>
      <c r="F20" s="578"/>
      <c r="G20" s="578"/>
      <c r="H20" s="578"/>
      <c r="I20" s="578"/>
      <c r="J20" s="578"/>
      <c r="K20" s="578"/>
      <c r="L20" s="578"/>
      <c r="M20" s="578"/>
      <c r="N20" s="578"/>
      <c r="O20" s="578"/>
      <c r="P20" s="578"/>
      <c r="Q20" s="579"/>
      <c r="R20" s="580">
        <v>375583</v>
      </c>
      <c r="S20" s="485"/>
      <c r="T20" s="485"/>
      <c r="U20" s="485"/>
      <c r="V20" s="485"/>
      <c r="W20" s="485"/>
      <c r="X20" s="485"/>
      <c r="Y20" s="581"/>
      <c r="Z20" s="628">
        <v>1</v>
      </c>
      <c r="AA20" s="628"/>
      <c r="AB20" s="628"/>
      <c r="AC20" s="628"/>
      <c r="AD20" s="629" t="s">
        <v>366</v>
      </c>
      <c r="AE20" s="629"/>
      <c r="AF20" s="629"/>
      <c r="AG20" s="629"/>
      <c r="AH20" s="629"/>
      <c r="AI20" s="629"/>
      <c r="AJ20" s="629"/>
      <c r="AK20" s="629"/>
      <c r="AL20" s="582" t="s">
        <v>366</v>
      </c>
      <c r="AM20" s="351"/>
      <c r="AN20" s="351"/>
      <c r="AO20" s="630"/>
      <c r="AP20" s="577" t="s">
        <v>335</v>
      </c>
      <c r="AQ20" s="578"/>
      <c r="AR20" s="578"/>
      <c r="AS20" s="578"/>
      <c r="AT20" s="578"/>
      <c r="AU20" s="578"/>
      <c r="AV20" s="578"/>
      <c r="AW20" s="578"/>
      <c r="AX20" s="578"/>
      <c r="AY20" s="578"/>
      <c r="AZ20" s="578"/>
      <c r="BA20" s="578"/>
      <c r="BB20" s="578"/>
      <c r="BC20" s="578"/>
      <c r="BD20" s="578"/>
      <c r="BE20" s="578"/>
      <c r="BF20" s="579"/>
      <c r="BG20" s="580">
        <v>891678</v>
      </c>
      <c r="BH20" s="485"/>
      <c r="BI20" s="485"/>
      <c r="BJ20" s="485"/>
      <c r="BK20" s="485"/>
      <c r="BL20" s="485"/>
      <c r="BM20" s="485"/>
      <c r="BN20" s="581"/>
      <c r="BO20" s="628">
        <v>6.4</v>
      </c>
      <c r="BP20" s="628"/>
      <c r="BQ20" s="628"/>
      <c r="BR20" s="628"/>
      <c r="BS20" s="584" t="s">
        <v>366</v>
      </c>
      <c r="BT20" s="485"/>
      <c r="BU20" s="485"/>
      <c r="BV20" s="485"/>
      <c r="BW20" s="485"/>
      <c r="BX20" s="485"/>
      <c r="BY20" s="485"/>
      <c r="BZ20" s="485"/>
      <c r="CA20" s="485"/>
      <c r="CB20" s="622"/>
      <c r="CD20" s="577" t="s">
        <v>7</v>
      </c>
      <c r="CE20" s="578"/>
      <c r="CF20" s="578"/>
      <c r="CG20" s="578"/>
      <c r="CH20" s="578"/>
      <c r="CI20" s="578"/>
      <c r="CJ20" s="578"/>
      <c r="CK20" s="578"/>
      <c r="CL20" s="578"/>
      <c r="CM20" s="578"/>
      <c r="CN20" s="578"/>
      <c r="CO20" s="578"/>
      <c r="CP20" s="578"/>
      <c r="CQ20" s="579"/>
      <c r="CR20" s="580">
        <v>38513988</v>
      </c>
      <c r="CS20" s="485"/>
      <c r="CT20" s="485"/>
      <c r="CU20" s="485"/>
      <c r="CV20" s="485"/>
      <c r="CW20" s="485"/>
      <c r="CX20" s="485"/>
      <c r="CY20" s="581"/>
      <c r="CZ20" s="628">
        <v>100</v>
      </c>
      <c r="DA20" s="628"/>
      <c r="DB20" s="628"/>
      <c r="DC20" s="628"/>
      <c r="DD20" s="584">
        <v>5226008</v>
      </c>
      <c r="DE20" s="485"/>
      <c r="DF20" s="485"/>
      <c r="DG20" s="485"/>
      <c r="DH20" s="485"/>
      <c r="DI20" s="485"/>
      <c r="DJ20" s="485"/>
      <c r="DK20" s="485"/>
      <c r="DL20" s="485"/>
      <c r="DM20" s="485"/>
      <c r="DN20" s="485"/>
      <c r="DO20" s="485"/>
      <c r="DP20" s="581"/>
      <c r="DQ20" s="584">
        <v>25847002</v>
      </c>
      <c r="DR20" s="485"/>
      <c r="DS20" s="485"/>
      <c r="DT20" s="485"/>
      <c r="DU20" s="485"/>
      <c r="DV20" s="485"/>
      <c r="DW20" s="485"/>
      <c r="DX20" s="485"/>
      <c r="DY20" s="485"/>
      <c r="DZ20" s="485"/>
      <c r="EA20" s="485"/>
      <c r="EB20" s="485"/>
      <c r="EC20" s="622"/>
    </row>
    <row r="21" spans="2:133" ht="11.25" customHeight="1" x14ac:dyDescent="0.15">
      <c r="B21" s="577" t="s">
        <v>57</v>
      </c>
      <c r="C21" s="578"/>
      <c r="D21" s="578"/>
      <c r="E21" s="578"/>
      <c r="F21" s="578"/>
      <c r="G21" s="578"/>
      <c r="H21" s="578"/>
      <c r="I21" s="578"/>
      <c r="J21" s="578"/>
      <c r="K21" s="578"/>
      <c r="L21" s="578"/>
      <c r="M21" s="578"/>
      <c r="N21" s="578"/>
      <c r="O21" s="578"/>
      <c r="P21" s="578"/>
      <c r="Q21" s="579"/>
      <c r="R21" s="580">
        <v>12685</v>
      </c>
      <c r="S21" s="485"/>
      <c r="T21" s="485"/>
      <c r="U21" s="485"/>
      <c r="V21" s="485"/>
      <c r="W21" s="485"/>
      <c r="X21" s="485"/>
      <c r="Y21" s="581"/>
      <c r="Z21" s="628">
        <v>0</v>
      </c>
      <c r="AA21" s="628"/>
      <c r="AB21" s="628"/>
      <c r="AC21" s="628"/>
      <c r="AD21" s="629" t="s">
        <v>366</v>
      </c>
      <c r="AE21" s="629"/>
      <c r="AF21" s="629"/>
      <c r="AG21" s="629"/>
      <c r="AH21" s="629"/>
      <c r="AI21" s="629"/>
      <c r="AJ21" s="629"/>
      <c r="AK21" s="629"/>
      <c r="AL21" s="582" t="s">
        <v>366</v>
      </c>
      <c r="AM21" s="351"/>
      <c r="AN21" s="351"/>
      <c r="AO21" s="630"/>
      <c r="AP21" s="656" t="s">
        <v>400</v>
      </c>
      <c r="AQ21" s="659"/>
      <c r="AR21" s="659"/>
      <c r="AS21" s="659"/>
      <c r="AT21" s="659"/>
      <c r="AU21" s="659"/>
      <c r="AV21" s="659"/>
      <c r="AW21" s="659"/>
      <c r="AX21" s="659"/>
      <c r="AY21" s="659"/>
      <c r="AZ21" s="659"/>
      <c r="BA21" s="659"/>
      <c r="BB21" s="659"/>
      <c r="BC21" s="659"/>
      <c r="BD21" s="659"/>
      <c r="BE21" s="659"/>
      <c r="BF21" s="658"/>
      <c r="BG21" s="580" t="s">
        <v>366</v>
      </c>
      <c r="BH21" s="485"/>
      <c r="BI21" s="485"/>
      <c r="BJ21" s="485"/>
      <c r="BK21" s="485"/>
      <c r="BL21" s="485"/>
      <c r="BM21" s="485"/>
      <c r="BN21" s="581"/>
      <c r="BO21" s="628" t="s">
        <v>366</v>
      </c>
      <c r="BP21" s="628"/>
      <c r="BQ21" s="628"/>
      <c r="BR21" s="628"/>
      <c r="BS21" s="584" t="s">
        <v>366</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15</v>
      </c>
      <c r="C22" s="578"/>
      <c r="D22" s="578"/>
      <c r="E22" s="578"/>
      <c r="F22" s="578"/>
      <c r="G22" s="578"/>
      <c r="H22" s="578"/>
      <c r="I22" s="578"/>
      <c r="J22" s="578"/>
      <c r="K22" s="578"/>
      <c r="L22" s="578"/>
      <c r="M22" s="578"/>
      <c r="N22" s="578"/>
      <c r="O22" s="578"/>
      <c r="P22" s="578"/>
      <c r="Q22" s="579"/>
      <c r="R22" s="580">
        <v>22472357</v>
      </c>
      <c r="S22" s="485"/>
      <c r="T22" s="485"/>
      <c r="U22" s="485"/>
      <c r="V22" s="485"/>
      <c r="W22" s="485"/>
      <c r="X22" s="485"/>
      <c r="Y22" s="581"/>
      <c r="Z22" s="628">
        <v>57.1</v>
      </c>
      <c r="AA22" s="628"/>
      <c r="AB22" s="628"/>
      <c r="AC22" s="628"/>
      <c r="AD22" s="629">
        <v>21192411</v>
      </c>
      <c r="AE22" s="629"/>
      <c r="AF22" s="629"/>
      <c r="AG22" s="629"/>
      <c r="AH22" s="629"/>
      <c r="AI22" s="629"/>
      <c r="AJ22" s="629"/>
      <c r="AK22" s="629"/>
      <c r="AL22" s="582">
        <v>99.4</v>
      </c>
      <c r="AM22" s="351"/>
      <c r="AN22" s="351"/>
      <c r="AO22" s="630"/>
      <c r="AP22" s="656" t="s">
        <v>472</v>
      </c>
      <c r="AQ22" s="659"/>
      <c r="AR22" s="659"/>
      <c r="AS22" s="659"/>
      <c r="AT22" s="659"/>
      <c r="AU22" s="659"/>
      <c r="AV22" s="659"/>
      <c r="AW22" s="659"/>
      <c r="AX22" s="659"/>
      <c r="AY22" s="659"/>
      <c r="AZ22" s="659"/>
      <c r="BA22" s="659"/>
      <c r="BB22" s="659"/>
      <c r="BC22" s="659"/>
      <c r="BD22" s="659"/>
      <c r="BE22" s="659"/>
      <c r="BF22" s="658"/>
      <c r="BG22" s="580" t="s">
        <v>366</v>
      </c>
      <c r="BH22" s="485"/>
      <c r="BI22" s="485"/>
      <c r="BJ22" s="485"/>
      <c r="BK22" s="485"/>
      <c r="BL22" s="485"/>
      <c r="BM22" s="485"/>
      <c r="BN22" s="581"/>
      <c r="BO22" s="628" t="s">
        <v>366</v>
      </c>
      <c r="BP22" s="628"/>
      <c r="BQ22" s="628"/>
      <c r="BR22" s="628"/>
      <c r="BS22" s="584" t="s">
        <v>366</v>
      </c>
      <c r="BT22" s="485"/>
      <c r="BU22" s="485"/>
      <c r="BV22" s="485"/>
      <c r="BW22" s="485"/>
      <c r="BX22" s="485"/>
      <c r="BY22" s="485"/>
      <c r="BZ22" s="485"/>
      <c r="CA22" s="485"/>
      <c r="CB22" s="622"/>
      <c r="CD22" s="515" t="s">
        <v>313</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159</v>
      </c>
      <c r="C23" s="578"/>
      <c r="D23" s="578"/>
      <c r="E23" s="578"/>
      <c r="F23" s="578"/>
      <c r="G23" s="578"/>
      <c r="H23" s="578"/>
      <c r="I23" s="578"/>
      <c r="J23" s="578"/>
      <c r="K23" s="578"/>
      <c r="L23" s="578"/>
      <c r="M23" s="578"/>
      <c r="N23" s="578"/>
      <c r="O23" s="578"/>
      <c r="P23" s="578"/>
      <c r="Q23" s="579"/>
      <c r="R23" s="580">
        <v>13209</v>
      </c>
      <c r="S23" s="485"/>
      <c r="T23" s="485"/>
      <c r="U23" s="485"/>
      <c r="V23" s="485"/>
      <c r="W23" s="485"/>
      <c r="X23" s="485"/>
      <c r="Y23" s="581"/>
      <c r="Z23" s="628">
        <v>0</v>
      </c>
      <c r="AA23" s="628"/>
      <c r="AB23" s="628"/>
      <c r="AC23" s="628"/>
      <c r="AD23" s="629">
        <v>13209</v>
      </c>
      <c r="AE23" s="629"/>
      <c r="AF23" s="629"/>
      <c r="AG23" s="629"/>
      <c r="AH23" s="629"/>
      <c r="AI23" s="629"/>
      <c r="AJ23" s="629"/>
      <c r="AK23" s="629"/>
      <c r="AL23" s="582">
        <v>0.1</v>
      </c>
      <c r="AM23" s="351"/>
      <c r="AN23" s="351"/>
      <c r="AO23" s="630"/>
      <c r="AP23" s="656" t="s">
        <v>178</v>
      </c>
      <c r="AQ23" s="659"/>
      <c r="AR23" s="659"/>
      <c r="AS23" s="659"/>
      <c r="AT23" s="659"/>
      <c r="AU23" s="659"/>
      <c r="AV23" s="659"/>
      <c r="AW23" s="659"/>
      <c r="AX23" s="659"/>
      <c r="AY23" s="659"/>
      <c r="AZ23" s="659"/>
      <c r="BA23" s="659"/>
      <c r="BB23" s="659"/>
      <c r="BC23" s="659"/>
      <c r="BD23" s="659"/>
      <c r="BE23" s="659"/>
      <c r="BF23" s="658"/>
      <c r="BG23" s="580">
        <v>891678</v>
      </c>
      <c r="BH23" s="485"/>
      <c r="BI23" s="485"/>
      <c r="BJ23" s="485"/>
      <c r="BK23" s="485"/>
      <c r="BL23" s="485"/>
      <c r="BM23" s="485"/>
      <c r="BN23" s="581"/>
      <c r="BO23" s="628">
        <v>6.4</v>
      </c>
      <c r="BP23" s="628"/>
      <c r="BQ23" s="628"/>
      <c r="BR23" s="628"/>
      <c r="BS23" s="584" t="s">
        <v>366</v>
      </c>
      <c r="BT23" s="485"/>
      <c r="BU23" s="485"/>
      <c r="BV23" s="485"/>
      <c r="BW23" s="485"/>
      <c r="BX23" s="485"/>
      <c r="BY23" s="485"/>
      <c r="BZ23" s="485"/>
      <c r="CA23" s="485"/>
      <c r="CB23" s="622"/>
      <c r="CD23" s="515" t="s">
        <v>25</v>
      </c>
      <c r="CE23" s="516"/>
      <c r="CF23" s="516"/>
      <c r="CG23" s="516"/>
      <c r="CH23" s="516"/>
      <c r="CI23" s="516"/>
      <c r="CJ23" s="516"/>
      <c r="CK23" s="516"/>
      <c r="CL23" s="516"/>
      <c r="CM23" s="516"/>
      <c r="CN23" s="516"/>
      <c r="CO23" s="516"/>
      <c r="CP23" s="516"/>
      <c r="CQ23" s="558"/>
      <c r="CR23" s="515" t="s">
        <v>330</v>
      </c>
      <c r="CS23" s="516"/>
      <c r="CT23" s="516"/>
      <c r="CU23" s="516"/>
      <c r="CV23" s="516"/>
      <c r="CW23" s="516"/>
      <c r="CX23" s="516"/>
      <c r="CY23" s="558"/>
      <c r="CZ23" s="515" t="s">
        <v>475</v>
      </c>
      <c r="DA23" s="516"/>
      <c r="DB23" s="516"/>
      <c r="DC23" s="558"/>
      <c r="DD23" s="515" t="s">
        <v>359</v>
      </c>
      <c r="DE23" s="516"/>
      <c r="DF23" s="516"/>
      <c r="DG23" s="516"/>
      <c r="DH23" s="516"/>
      <c r="DI23" s="516"/>
      <c r="DJ23" s="516"/>
      <c r="DK23" s="558"/>
      <c r="DL23" s="660" t="s">
        <v>478</v>
      </c>
      <c r="DM23" s="661"/>
      <c r="DN23" s="661"/>
      <c r="DO23" s="661"/>
      <c r="DP23" s="661"/>
      <c r="DQ23" s="661"/>
      <c r="DR23" s="661"/>
      <c r="DS23" s="661"/>
      <c r="DT23" s="661"/>
      <c r="DU23" s="661"/>
      <c r="DV23" s="662"/>
      <c r="DW23" s="515" t="s">
        <v>437</v>
      </c>
      <c r="DX23" s="516"/>
      <c r="DY23" s="516"/>
      <c r="DZ23" s="516"/>
      <c r="EA23" s="516"/>
      <c r="EB23" s="516"/>
      <c r="EC23" s="558"/>
    </row>
    <row r="24" spans="2:133" ht="11.25" customHeight="1" x14ac:dyDescent="0.15">
      <c r="B24" s="577" t="s">
        <v>333</v>
      </c>
      <c r="C24" s="578"/>
      <c r="D24" s="578"/>
      <c r="E24" s="578"/>
      <c r="F24" s="578"/>
      <c r="G24" s="578"/>
      <c r="H24" s="578"/>
      <c r="I24" s="578"/>
      <c r="J24" s="578"/>
      <c r="K24" s="578"/>
      <c r="L24" s="578"/>
      <c r="M24" s="578"/>
      <c r="N24" s="578"/>
      <c r="O24" s="578"/>
      <c r="P24" s="578"/>
      <c r="Q24" s="579"/>
      <c r="R24" s="580">
        <v>257776</v>
      </c>
      <c r="S24" s="485"/>
      <c r="T24" s="485"/>
      <c r="U24" s="485"/>
      <c r="V24" s="485"/>
      <c r="W24" s="485"/>
      <c r="X24" s="485"/>
      <c r="Y24" s="581"/>
      <c r="Z24" s="628">
        <v>0.7</v>
      </c>
      <c r="AA24" s="628"/>
      <c r="AB24" s="628"/>
      <c r="AC24" s="628"/>
      <c r="AD24" s="629" t="s">
        <v>366</v>
      </c>
      <c r="AE24" s="629"/>
      <c r="AF24" s="629"/>
      <c r="AG24" s="629"/>
      <c r="AH24" s="629"/>
      <c r="AI24" s="629"/>
      <c r="AJ24" s="629"/>
      <c r="AK24" s="629"/>
      <c r="AL24" s="582" t="s">
        <v>366</v>
      </c>
      <c r="AM24" s="351"/>
      <c r="AN24" s="351"/>
      <c r="AO24" s="630"/>
      <c r="AP24" s="656" t="s">
        <v>463</v>
      </c>
      <c r="AQ24" s="659"/>
      <c r="AR24" s="659"/>
      <c r="AS24" s="659"/>
      <c r="AT24" s="659"/>
      <c r="AU24" s="659"/>
      <c r="AV24" s="659"/>
      <c r="AW24" s="659"/>
      <c r="AX24" s="659"/>
      <c r="AY24" s="659"/>
      <c r="AZ24" s="659"/>
      <c r="BA24" s="659"/>
      <c r="BB24" s="659"/>
      <c r="BC24" s="659"/>
      <c r="BD24" s="659"/>
      <c r="BE24" s="659"/>
      <c r="BF24" s="658"/>
      <c r="BG24" s="580" t="s">
        <v>366</v>
      </c>
      <c r="BH24" s="485"/>
      <c r="BI24" s="485"/>
      <c r="BJ24" s="485"/>
      <c r="BK24" s="485"/>
      <c r="BL24" s="485"/>
      <c r="BM24" s="485"/>
      <c r="BN24" s="581"/>
      <c r="BO24" s="628" t="s">
        <v>366</v>
      </c>
      <c r="BP24" s="628"/>
      <c r="BQ24" s="628"/>
      <c r="BR24" s="628"/>
      <c r="BS24" s="584" t="s">
        <v>366</v>
      </c>
      <c r="BT24" s="485"/>
      <c r="BU24" s="485"/>
      <c r="BV24" s="485"/>
      <c r="BW24" s="485"/>
      <c r="BX24" s="485"/>
      <c r="BY24" s="485"/>
      <c r="BZ24" s="485"/>
      <c r="CA24" s="485"/>
      <c r="CB24" s="622"/>
      <c r="CD24" s="637" t="s">
        <v>127</v>
      </c>
      <c r="CE24" s="638"/>
      <c r="CF24" s="638"/>
      <c r="CG24" s="638"/>
      <c r="CH24" s="638"/>
      <c r="CI24" s="638"/>
      <c r="CJ24" s="638"/>
      <c r="CK24" s="638"/>
      <c r="CL24" s="638"/>
      <c r="CM24" s="638"/>
      <c r="CN24" s="638"/>
      <c r="CO24" s="638"/>
      <c r="CP24" s="638"/>
      <c r="CQ24" s="639"/>
      <c r="CR24" s="634">
        <v>19886835</v>
      </c>
      <c r="CS24" s="635"/>
      <c r="CT24" s="635"/>
      <c r="CU24" s="635"/>
      <c r="CV24" s="635"/>
      <c r="CW24" s="635"/>
      <c r="CX24" s="635"/>
      <c r="CY24" s="663"/>
      <c r="CZ24" s="664">
        <v>51.6</v>
      </c>
      <c r="DA24" s="648"/>
      <c r="DB24" s="648"/>
      <c r="DC24" s="665"/>
      <c r="DD24" s="666">
        <v>13570200</v>
      </c>
      <c r="DE24" s="635"/>
      <c r="DF24" s="635"/>
      <c r="DG24" s="635"/>
      <c r="DH24" s="635"/>
      <c r="DI24" s="635"/>
      <c r="DJ24" s="635"/>
      <c r="DK24" s="663"/>
      <c r="DL24" s="666">
        <v>13343830</v>
      </c>
      <c r="DM24" s="635"/>
      <c r="DN24" s="635"/>
      <c r="DO24" s="635"/>
      <c r="DP24" s="635"/>
      <c r="DQ24" s="635"/>
      <c r="DR24" s="635"/>
      <c r="DS24" s="635"/>
      <c r="DT24" s="635"/>
      <c r="DU24" s="635"/>
      <c r="DV24" s="663"/>
      <c r="DW24" s="664">
        <v>57.5</v>
      </c>
      <c r="DX24" s="648"/>
      <c r="DY24" s="648"/>
      <c r="DZ24" s="648"/>
      <c r="EA24" s="648"/>
      <c r="EB24" s="648"/>
      <c r="EC24" s="667"/>
    </row>
    <row r="25" spans="2:133" ht="11.25" customHeight="1" x14ac:dyDescent="0.15">
      <c r="B25" s="577" t="s">
        <v>113</v>
      </c>
      <c r="C25" s="578"/>
      <c r="D25" s="578"/>
      <c r="E25" s="578"/>
      <c r="F25" s="578"/>
      <c r="G25" s="578"/>
      <c r="H25" s="578"/>
      <c r="I25" s="578"/>
      <c r="J25" s="578"/>
      <c r="K25" s="578"/>
      <c r="L25" s="578"/>
      <c r="M25" s="578"/>
      <c r="N25" s="578"/>
      <c r="O25" s="578"/>
      <c r="P25" s="578"/>
      <c r="Q25" s="579"/>
      <c r="R25" s="580">
        <v>370394</v>
      </c>
      <c r="S25" s="485"/>
      <c r="T25" s="485"/>
      <c r="U25" s="485"/>
      <c r="V25" s="485"/>
      <c r="W25" s="485"/>
      <c r="X25" s="485"/>
      <c r="Y25" s="581"/>
      <c r="Z25" s="628">
        <v>0.9</v>
      </c>
      <c r="AA25" s="628"/>
      <c r="AB25" s="628"/>
      <c r="AC25" s="628"/>
      <c r="AD25" s="629">
        <v>49314</v>
      </c>
      <c r="AE25" s="629"/>
      <c r="AF25" s="629"/>
      <c r="AG25" s="629"/>
      <c r="AH25" s="629"/>
      <c r="AI25" s="629"/>
      <c r="AJ25" s="629"/>
      <c r="AK25" s="629"/>
      <c r="AL25" s="582">
        <v>0.2</v>
      </c>
      <c r="AM25" s="351"/>
      <c r="AN25" s="351"/>
      <c r="AO25" s="630"/>
      <c r="AP25" s="656" t="s">
        <v>81</v>
      </c>
      <c r="AQ25" s="659"/>
      <c r="AR25" s="659"/>
      <c r="AS25" s="659"/>
      <c r="AT25" s="659"/>
      <c r="AU25" s="659"/>
      <c r="AV25" s="659"/>
      <c r="AW25" s="659"/>
      <c r="AX25" s="659"/>
      <c r="AY25" s="659"/>
      <c r="AZ25" s="659"/>
      <c r="BA25" s="659"/>
      <c r="BB25" s="659"/>
      <c r="BC25" s="659"/>
      <c r="BD25" s="659"/>
      <c r="BE25" s="659"/>
      <c r="BF25" s="658"/>
      <c r="BG25" s="580" t="s">
        <v>366</v>
      </c>
      <c r="BH25" s="485"/>
      <c r="BI25" s="485"/>
      <c r="BJ25" s="485"/>
      <c r="BK25" s="485"/>
      <c r="BL25" s="485"/>
      <c r="BM25" s="485"/>
      <c r="BN25" s="581"/>
      <c r="BO25" s="628" t="s">
        <v>366</v>
      </c>
      <c r="BP25" s="628"/>
      <c r="BQ25" s="628"/>
      <c r="BR25" s="628"/>
      <c r="BS25" s="584" t="s">
        <v>366</v>
      </c>
      <c r="BT25" s="485"/>
      <c r="BU25" s="485"/>
      <c r="BV25" s="485"/>
      <c r="BW25" s="485"/>
      <c r="BX25" s="485"/>
      <c r="BY25" s="485"/>
      <c r="BZ25" s="485"/>
      <c r="CA25" s="485"/>
      <c r="CB25" s="622"/>
      <c r="CD25" s="577" t="s">
        <v>356</v>
      </c>
      <c r="CE25" s="578"/>
      <c r="CF25" s="578"/>
      <c r="CG25" s="578"/>
      <c r="CH25" s="578"/>
      <c r="CI25" s="578"/>
      <c r="CJ25" s="578"/>
      <c r="CK25" s="578"/>
      <c r="CL25" s="578"/>
      <c r="CM25" s="578"/>
      <c r="CN25" s="578"/>
      <c r="CO25" s="578"/>
      <c r="CP25" s="578"/>
      <c r="CQ25" s="579"/>
      <c r="CR25" s="580">
        <v>7034824</v>
      </c>
      <c r="CS25" s="607"/>
      <c r="CT25" s="607"/>
      <c r="CU25" s="607"/>
      <c r="CV25" s="607"/>
      <c r="CW25" s="607"/>
      <c r="CX25" s="607"/>
      <c r="CY25" s="608"/>
      <c r="CZ25" s="582">
        <v>18.3</v>
      </c>
      <c r="DA25" s="609"/>
      <c r="DB25" s="609"/>
      <c r="DC25" s="610"/>
      <c r="DD25" s="584">
        <v>6560057</v>
      </c>
      <c r="DE25" s="607"/>
      <c r="DF25" s="607"/>
      <c r="DG25" s="607"/>
      <c r="DH25" s="607"/>
      <c r="DI25" s="607"/>
      <c r="DJ25" s="607"/>
      <c r="DK25" s="608"/>
      <c r="DL25" s="584">
        <v>6499664</v>
      </c>
      <c r="DM25" s="607"/>
      <c r="DN25" s="607"/>
      <c r="DO25" s="607"/>
      <c r="DP25" s="607"/>
      <c r="DQ25" s="607"/>
      <c r="DR25" s="607"/>
      <c r="DS25" s="607"/>
      <c r="DT25" s="607"/>
      <c r="DU25" s="607"/>
      <c r="DV25" s="608"/>
      <c r="DW25" s="582">
        <v>28</v>
      </c>
      <c r="DX25" s="609"/>
      <c r="DY25" s="609"/>
      <c r="DZ25" s="609"/>
      <c r="EA25" s="609"/>
      <c r="EB25" s="609"/>
      <c r="EC25" s="618"/>
    </row>
    <row r="26" spans="2:133" ht="11.25" customHeight="1" x14ac:dyDescent="0.15">
      <c r="B26" s="577" t="s">
        <v>60</v>
      </c>
      <c r="C26" s="578"/>
      <c r="D26" s="578"/>
      <c r="E26" s="578"/>
      <c r="F26" s="578"/>
      <c r="G26" s="578"/>
      <c r="H26" s="578"/>
      <c r="I26" s="578"/>
      <c r="J26" s="578"/>
      <c r="K26" s="578"/>
      <c r="L26" s="578"/>
      <c r="M26" s="578"/>
      <c r="N26" s="578"/>
      <c r="O26" s="578"/>
      <c r="P26" s="578"/>
      <c r="Q26" s="579"/>
      <c r="R26" s="580">
        <v>93056</v>
      </c>
      <c r="S26" s="485"/>
      <c r="T26" s="485"/>
      <c r="U26" s="485"/>
      <c r="V26" s="485"/>
      <c r="W26" s="485"/>
      <c r="X26" s="485"/>
      <c r="Y26" s="581"/>
      <c r="Z26" s="628">
        <v>0.2</v>
      </c>
      <c r="AA26" s="628"/>
      <c r="AB26" s="628"/>
      <c r="AC26" s="628"/>
      <c r="AD26" s="629" t="s">
        <v>366</v>
      </c>
      <c r="AE26" s="629"/>
      <c r="AF26" s="629"/>
      <c r="AG26" s="629"/>
      <c r="AH26" s="629"/>
      <c r="AI26" s="629"/>
      <c r="AJ26" s="629"/>
      <c r="AK26" s="629"/>
      <c r="AL26" s="582" t="s">
        <v>366</v>
      </c>
      <c r="AM26" s="351"/>
      <c r="AN26" s="351"/>
      <c r="AO26" s="630"/>
      <c r="AP26" s="656" t="s">
        <v>284</v>
      </c>
      <c r="AQ26" s="657"/>
      <c r="AR26" s="657"/>
      <c r="AS26" s="657"/>
      <c r="AT26" s="657"/>
      <c r="AU26" s="657"/>
      <c r="AV26" s="657"/>
      <c r="AW26" s="657"/>
      <c r="AX26" s="657"/>
      <c r="AY26" s="657"/>
      <c r="AZ26" s="657"/>
      <c r="BA26" s="657"/>
      <c r="BB26" s="657"/>
      <c r="BC26" s="657"/>
      <c r="BD26" s="657"/>
      <c r="BE26" s="657"/>
      <c r="BF26" s="658"/>
      <c r="BG26" s="580" t="s">
        <v>366</v>
      </c>
      <c r="BH26" s="485"/>
      <c r="BI26" s="485"/>
      <c r="BJ26" s="485"/>
      <c r="BK26" s="485"/>
      <c r="BL26" s="485"/>
      <c r="BM26" s="485"/>
      <c r="BN26" s="581"/>
      <c r="BO26" s="628" t="s">
        <v>366</v>
      </c>
      <c r="BP26" s="628"/>
      <c r="BQ26" s="628"/>
      <c r="BR26" s="628"/>
      <c r="BS26" s="584" t="s">
        <v>366</v>
      </c>
      <c r="BT26" s="485"/>
      <c r="BU26" s="485"/>
      <c r="BV26" s="485"/>
      <c r="BW26" s="485"/>
      <c r="BX26" s="485"/>
      <c r="BY26" s="485"/>
      <c r="BZ26" s="485"/>
      <c r="CA26" s="485"/>
      <c r="CB26" s="622"/>
      <c r="CD26" s="577" t="s">
        <v>303</v>
      </c>
      <c r="CE26" s="578"/>
      <c r="CF26" s="578"/>
      <c r="CG26" s="578"/>
      <c r="CH26" s="578"/>
      <c r="CI26" s="578"/>
      <c r="CJ26" s="578"/>
      <c r="CK26" s="578"/>
      <c r="CL26" s="578"/>
      <c r="CM26" s="578"/>
      <c r="CN26" s="578"/>
      <c r="CO26" s="578"/>
      <c r="CP26" s="578"/>
      <c r="CQ26" s="579"/>
      <c r="CR26" s="580">
        <v>4727720</v>
      </c>
      <c r="CS26" s="485"/>
      <c r="CT26" s="485"/>
      <c r="CU26" s="485"/>
      <c r="CV26" s="485"/>
      <c r="CW26" s="485"/>
      <c r="CX26" s="485"/>
      <c r="CY26" s="581"/>
      <c r="CZ26" s="582">
        <v>12.3</v>
      </c>
      <c r="DA26" s="609"/>
      <c r="DB26" s="609"/>
      <c r="DC26" s="610"/>
      <c r="DD26" s="584">
        <v>4304137</v>
      </c>
      <c r="DE26" s="485"/>
      <c r="DF26" s="485"/>
      <c r="DG26" s="485"/>
      <c r="DH26" s="485"/>
      <c r="DI26" s="485"/>
      <c r="DJ26" s="485"/>
      <c r="DK26" s="581"/>
      <c r="DL26" s="584" t="s">
        <v>366</v>
      </c>
      <c r="DM26" s="485"/>
      <c r="DN26" s="485"/>
      <c r="DO26" s="485"/>
      <c r="DP26" s="485"/>
      <c r="DQ26" s="485"/>
      <c r="DR26" s="485"/>
      <c r="DS26" s="485"/>
      <c r="DT26" s="485"/>
      <c r="DU26" s="485"/>
      <c r="DV26" s="581"/>
      <c r="DW26" s="582" t="s">
        <v>366</v>
      </c>
      <c r="DX26" s="609"/>
      <c r="DY26" s="609"/>
      <c r="DZ26" s="609"/>
      <c r="EA26" s="609"/>
      <c r="EB26" s="609"/>
      <c r="EC26" s="618"/>
    </row>
    <row r="27" spans="2:133" ht="11.25" customHeight="1" x14ac:dyDescent="0.15">
      <c r="B27" s="577" t="s">
        <v>457</v>
      </c>
      <c r="C27" s="578"/>
      <c r="D27" s="578"/>
      <c r="E27" s="578"/>
      <c r="F27" s="578"/>
      <c r="G27" s="578"/>
      <c r="H27" s="578"/>
      <c r="I27" s="578"/>
      <c r="J27" s="578"/>
      <c r="K27" s="578"/>
      <c r="L27" s="578"/>
      <c r="M27" s="578"/>
      <c r="N27" s="578"/>
      <c r="O27" s="578"/>
      <c r="P27" s="578"/>
      <c r="Q27" s="579"/>
      <c r="R27" s="580">
        <v>5306357</v>
      </c>
      <c r="S27" s="485"/>
      <c r="T27" s="485"/>
      <c r="U27" s="485"/>
      <c r="V27" s="485"/>
      <c r="W27" s="485"/>
      <c r="X27" s="485"/>
      <c r="Y27" s="581"/>
      <c r="Z27" s="628">
        <v>13.5</v>
      </c>
      <c r="AA27" s="628"/>
      <c r="AB27" s="628"/>
      <c r="AC27" s="628"/>
      <c r="AD27" s="629" t="s">
        <v>366</v>
      </c>
      <c r="AE27" s="629"/>
      <c r="AF27" s="629"/>
      <c r="AG27" s="629"/>
      <c r="AH27" s="629"/>
      <c r="AI27" s="629"/>
      <c r="AJ27" s="629"/>
      <c r="AK27" s="629"/>
      <c r="AL27" s="582" t="s">
        <v>366</v>
      </c>
      <c r="AM27" s="351"/>
      <c r="AN27" s="351"/>
      <c r="AO27" s="630"/>
      <c r="AP27" s="577" t="s">
        <v>480</v>
      </c>
      <c r="AQ27" s="578"/>
      <c r="AR27" s="578"/>
      <c r="AS27" s="578"/>
      <c r="AT27" s="578"/>
      <c r="AU27" s="578"/>
      <c r="AV27" s="578"/>
      <c r="AW27" s="578"/>
      <c r="AX27" s="578"/>
      <c r="AY27" s="578"/>
      <c r="AZ27" s="578"/>
      <c r="BA27" s="578"/>
      <c r="BB27" s="578"/>
      <c r="BC27" s="578"/>
      <c r="BD27" s="578"/>
      <c r="BE27" s="578"/>
      <c r="BF27" s="579"/>
      <c r="BG27" s="580">
        <v>14033392</v>
      </c>
      <c r="BH27" s="485"/>
      <c r="BI27" s="485"/>
      <c r="BJ27" s="485"/>
      <c r="BK27" s="485"/>
      <c r="BL27" s="485"/>
      <c r="BM27" s="485"/>
      <c r="BN27" s="581"/>
      <c r="BO27" s="628">
        <v>100</v>
      </c>
      <c r="BP27" s="628"/>
      <c r="BQ27" s="628"/>
      <c r="BR27" s="628"/>
      <c r="BS27" s="584">
        <v>238977</v>
      </c>
      <c r="BT27" s="485"/>
      <c r="BU27" s="485"/>
      <c r="BV27" s="485"/>
      <c r="BW27" s="485"/>
      <c r="BX27" s="485"/>
      <c r="BY27" s="485"/>
      <c r="BZ27" s="485"/>
      <c r="CA27" s="485"/>
      <c r="CB27" s="622"/>
      <c r="CD27" s="577" t="s">
        <v>324</v>
      </c>
      <c r="CE27" s="578"/>
      <c r="CF27" s="578"/>
      <c r="CG27" s="578"/>
      <c r="CH27" s="578"/>
      <c r="CI27" s="578"/>
      <c r="CJ27" s="578"/>
      <c r="CK27" s="578"/>
      <c r="CL27" s="578"/>
      <c r="CM27" s="578"/>
      <c r="CN27" s="578"/>
      <c r="CO27" s="578"/>
      <c r="CP27" s="578"/>
      <c r="CQ27" s="579"/>
      <c r="CR27" s="580">
        <v>8502064</v>
      </c>
      <c r="CS27" s="607"/>
      <c r="CT27" s="607"/>
      <c r="CU27" s="607"/>
      <c r="CV27" s="607"/>
      <c r="CW27" s="607"/>
      <c r="CX27" s="607"/>
      <c r="CY27" s="608"/>
      <c r="CZ27" s="582">
        <v>22.1</v>
      </c>
      <c r="DA27" s="609"/>
      <c r="DB27" s="609"/>
      <c r="DC27" s="610"/>
      <c r="DD27" s="584">
        <v>2713439</v>
      </c>
      <c r="DE27" s="607"/>
      <c r="DF27" s="607"/>
      <c r="DG27" s="607"/>
      <c r="DH27" s="607"/>
      <c r="DI27" s="607"/>
      <c r="DJ27" s="607"/>
      <c r="DK27" s="608"/>
      <c r="DL27" s="584">
        <v>2547462</v>
      </c>
      <c r="DM27" s="607"/>
      <c r="DN27" s="607"/>
      <c r="DO27" s="607"/>
      <c r="DP27" s="607"/>
      <c r="DQ27" s="607"/>
      <c r="DR27" s="607"/>
      <c r="DS27" s="607"/>
      <c r="DT27" s="607"/>
      <c r="DU27" s="607"/>
      <c r="DV27" s="608"/>
      <c r="DW27" s="582">
        <v>11</v>
      </c>
      <c r="DX27" s="609"/>
      <c r="DY27" s="609"/>
      <c r="DZ27" s="609"/>
      <c r="EA27" s="609"/>
      <c r="EB27" s="609"/>
      <c r="EC27" s="618"/>
    </row>
    <row r="28" spans="2:133" ht="11.25" customHeight="1" x14ac:dyDescent="0.15">
      <c r="B28" s="652" t="s">
        <v>107</v>
      </c>
      <c r="C28" s="653"/>
      <c r="D28" s="653"/>
      <c r="E28" s="653"/>
      <c r="F28" s="653"/>
      <c r="G28" s="653"/>
      <c r="H28" s="653"/>
      <c r="I28" s="653"/>
      <c r="J28" s="653"/>
      <c r="K28" s="653"/>
      <c r="L28" s="653"/>
      <c r="M28" s="653"/>
      <c r="N28" s="653"/>
      <c r="O28" s="653"/>
      <c r="P28" s="653"/>
      <c r="Q28" s="654"/>
      <c r="R28" s="580" t="s">
        <v>366</v>
      </c>
      <c r="S28" s="485"/>
      <c r="T28" s="485"/>
      <c r="U28" s="485"/>
      <c r="V28" s="485"/>
      <c r="W28" s="485"/>
      <c r="X28" s="485"/>
      <c r="Y28" s="581"/>
      <c r="Z28" s="628" t="s">
        <v>366</v>
      </c>
      <c r="AA28" s="628"/>
      <c r="AB28" s="628"/>
      <c r="AC28" s="628"/>
      <c r="AD28" s="629" t="s">
        <v>366</v>
      </c>
      <c r="AE28" s="629"/>
      <c r="AF28" s="629"/>
      <c r="AG28" s="629"/>
      <c r="AH28" s="629"/>
      <c r="AI28" s="629"/>
      <c r="AJ28" s="629"/>
      <c r="AK28" s="629"/>
      <c r="AL28" s="582" t="s">
        <v>366</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126</v>
      </c>
      <c r="CE28" s="578"/>
      <c r="CF28" s="578"/>
      <c r="CG28" s="578"/>
      <c r="CH28" s="578"/>
      <c r="CI28" s="578"/>
      <c r="CJ28" s="578"/>
      <c r="CK28" s="578"/>
      <c r="CL28" s="578"/>
      <c r="CM28" s="578"/>
      <c r="CN28" s="578"/>
      <c r="CO28" s="578"/>
      <c r="CP28" s="578"/>
      <c r="CQ28" s="579"/>
      <c r="CR28" s="580">
        <v>4349947</v>
      </c>
      <c r="CS28" s="485"/>
      <c r="CT28" s="485"/>
      <c r="CU28" s="485"/>
      <c r="CV28" s="485"/>
      <c r="CW28" s="485"/>
      <c r="CX28" s="485"/>
      <c r="CY28" s="581"/>
      <c r="CZ28" s="582">
        <v>11.3</v>
      </c>
      <c r="DA28" s="609"/>
      <c r="DB28" s="609"/>
      <c r="DC28" s="610"/>
      <c r="DD28" s="584">
        <v>4296704</v>
      </c>
      <c r="DE28" s="485"/>
      <c r="DF28" s="485"/>
      <c r="DG28" s="485"/>
      <c r="DH28" s="485"/>
      <c r="DI28" s="485"/>
      <c r="DJ28" s="485"/>
      <c r="DK28" s="581"/>
      <c r="DL28" s="584">
        <v>4296704</v>
      </c>
      <c r="DM28" s="485"/>
      <c r="DN28" s="485"/>
      <c r="DO28" s="485"/>
      <c r="DP28" s="485"/>
      <c r="DQ28" s="485"/>
      <c r="DR28" s="485"/>
      <c r="DS28" s="485"/>
      <c r="DT28" s="485"/>
      <c r="DU28" s="485"/>
      <c r="DV28" s="581"/>
      <c r="DW28" s="582">
        <v>18.5</v>
      </c>
      <c r="DX28" s="609"/>
      <c r="DY28" s="609"/>
      <c r="DZ28" s="609"/>
      <c r="EA28" s="609"/>
      <c r="EB28" s="609"/>
      <c r="EC28" s="618"/>
    </row>
    <row r="29" spans="2:133" ht="11.25" customHeight="1" x14ac:dyDescent="0.15">
      <c r="B29" s="577" t="s">
        <v>482</v>
      </c>
      <c r="C29" s="578"/>
      <c r="D29" s="578"/>
      <c r="E29" s="578"/>
      <c r="F29" s="578"/>
      <c r="G29" s="578"/>
      <c r="H29" s="578"/>
      <c r="I29" s="578"/>
      <c r="J29" s="578"/>
      <c r="K29" s="578"/>
      <c r="L29" s="578"/>
      <c r="M29" s="578"/>
      <c r="N29" s="578"/>
      <c r="O29" s="578"/>
      <c r="P29" s="578"/>
      <c r="Q29" s="579"/>
      <c r="R29" s="580">
        <v>2408387</v>
      </c>
      <c r="S29" s="485"/>
      <c r="T29" s="485"/>
      <c r="U29" s="485"/>
      <c r="V29" s="485"/>
      <c r="W29" s="485"/>
      <c r="X29" s="485"/>
      <c r="Y29" s="581"/>
      <c r="Z29" s="628">
        <v>6.1</v>
      </c>
      <c r="AA29" s="628"/>
      <c r="AB29" s="628"/>
      <c r="AC29" s="628"/>
      <c r="AD29" s="629" t="s">
        <v>366</v>
      </c>
      <c r="AE29" s="629"/>
      <c r="AF29" s="629"/>
      <c r="AG29" s="629"/>
      <c r="AH29" s="629"/>
      <c r="AI29" s="629"/>
      <c r="AJ29" s="629"/>
      <c r="AK29" s="629"/>
      <c r="AL29" s="582" t="s">
        <v>366</v>
      </c>
      <c r="AM29" s="351"/>
      <c r="AN29" s="351"/>
      <c r="AO29" s="630"/>
      <c r="AP29" s="515" t="s">
        <v>25</v>
      </c>
      <c r="AQ29" s="516"/>
      <c r="AR29" s="516"/>
      <c r="AS29" s="516"/>
      <c r="AT29" s="516"/>
      <c r="AU29" s="516"/>
      <c r="AV29" s="516"/>
      <c r="AW29" s="516"/>
      <c r="AX29" s="516"/>
      <c r="AY29" s="516"/>
      <c r="AZ29" s="516"/>
      <c r="BA29" s="516"/>
      <c r="BB29" s="516"/>
      <c r="BC29" s="516"/>
      <c r="BD29" s="516"/>
      <c r="BE29" s="516"/>
      <c r="BF29" s="558"/>
      <c r="BG29" s="515" t="s">
        <v>381</v>
      </c>
      <c r="BH29" s="650"/>
      <c r="BI29" s="650"/>
      <c r="BJ29" s="650"/>
      <c r="BK29" s="650"/>
      <c r="BL29" s="650"/>
      <c r="BM29" s="650"/>
      <c r="BN29" s="650"/>
      <c r="BO29" s="650"/>
      <c r="BP29" s="650"/>
      <c r="BQ29" s="651"/>
      <c r="BR29" s="515" t="s">
        <v>312</v>
      </c>
      <c r="BS29" s="650"/>
      <c r="BT29" s="650"/>
      <c r="BU29" s="650"/>
      <c r="BV29" s="650"/>
      <c r="BW29" s="650"/>
      <c r="BX29" s="650"/>
      <c r="BY29" s="650"/>
      <c r="BZ29" s="650"/>
      <c r="CA29" s="650"/>
      <c r="CB29" s="651"/>
      <c r="CD29" s="386" t="s">
        <v>197</v>
      </c>
      <c r="CE29" s="388"/>
      <c r="CF29" s="577" t="s">
        <v>132</v>
      </c>
      <c r="CG29" s="578"/>
      <c r="CH29" s="578"/>
      <c r="CI29" s="578"/>
      <c r="CJ29" s="578"/>
      <c r="CK29" s="578"/>
      <c r="CL29" s="578"/>
      <c r="CM29" s="578"/>
      <c r="CN29" s="578"/>
      <c r="CO29" s="578"/>
      <c r="CP29" s="578"/>
      <c r="CQ29" s="579"/>
      <c r="CR29" s="580">
        <v>4349785</v>
      </c>
      <c r="CS29" s="607"/>
      <c r="CT29" s="607"/>
      <c r="CU29" s="607"/>
      <c r="CV29" s="607"/>
      <c r="CW29" s="607"/>
      <c r="CX29" s="607"/>
      <c r="CY29" s="608"/>
      <c r="CZ29" s="582">
        <v>11.3</v>
      </c>
      <c r="DA29" s="609"/>
      <c r="DB29" s="609"/>
      <c r="DC29" s="610"/>
      <c r="DD29" s="584">
        <v>4296542</v>
      </c>
      <c r="DE29" s="607"/>
      <c r="DF29" s="607"/>
      <c r="DG29" s="607"/>
      <c r="DH29" s="607"/>
      <c r="DI29" s="607"/>
      <c r="DJ29" s="607"/>
      <c r="DK29" s="608"/>
      <c r="DL29" s="584">
        <v>4296542</v>
      </c>
      <c r="DM29" s="607"/>
      <c r="DN29" s="607"/>
      <c r="DO29" s="607"/>
      <c r="DP29" s="607"/>
      <c r="DQ29" s="607"/>
      <c r="DR29" s="607"/>
      <c r="DS29" s="607"/>
      <c r="DT29" s="607"/>
      <c r="DU29" s="607"/>
      <c r="DV29" s="608"/>
      <c r="DW29" s="582">
        <v>18.5</v>
      </c>
      <c r="DX29" s="609"/>
      <c r="DY29" s="609"/>
      <c r="DZ29" s="609"/>
      <c r="EA29" s="609"/>
      <c r="EB29" s="609"/>
      <c r="EC29" s="618"/>
    </row>
    <row r="30" spans="2:133" ht="11.25" customHeight="1" x14ac:dyDescent="0.15">
      <c r="B30" s="577" t="s">
        <v>141</v>
      </c>
      <c r="C30" s="578"/>
      <c r="D30" s="578"/>
      <c r="E30" s="578"/>
      <c r="F30" s="578"/>
      <c r="G30" s="578"/>
      <c r="H30" s="578"/>
      <c r="I30" s="578"/>
      <c r="J30" s="578"/>
      <c r="K30" s="578"/>
      <c r="L30" s="578"/>
      <c r="M30" s="578"/>
      <c r="N30" s="578"/>
      <c r="O30" s="578"/>
      <c r="P30" s="578"/>
      <c r="Q30" s="579"/>
      <c r="R30" s="580">
        <v>76033</v>
      </c>
      <c r="S30" s="485"/>
      <c r="T30" s="485"/>
      <c r="U30" s="485"/>
      <c r="V30" s="485"/>
      <c r="W30" s="485"/>
      <c r="X30" s="485"/>
      <c r="Y30" s="581"/>
      <c r="Z30" s="628">
        <v>0.2</v>
      </c>
      <c r="AA30" s="628"/>
      <c r="AB30" s="628"/>
      <c r="AC30" s="628"/>
      <c r="AD30" s="629">
        <v>51018</v>
      </c>
      <c r="AE30" s="629"/>
      <c r="AF30" s="629"/>
      <c r="AG30" s="629"/>
      <c r="AH30" s="629"/>
      <c r="AI30" s="629"/>
      <c r="AJ30" s="629"/>
      <c r="AK30" s="629"/>
      <c r="AL30" s="582">
        <v>0.2</v>
      </c>
      <c r="AM30" s="351"/>
      <c r="AN30" s="351"/>
      <c r="AO30" s="630"/>
      <c r="AP30" s="378" t="s">
        <v>66</v>
      </c>
      <c r="AQ30" s="379"/>
      <c r="AR30" s="379"/>
      <c r="AS30" s="379"/>
      <c r="AT30" s="643" t="s">
        <v>422</v>
      </c>
      <c r="AU30" s="46"/>
      <c r="AV30" s="46"/>
      <c r="AW30" s="46"/>
      <c r="AX30" s="637" t="s">
        <v>419</v>
      </c>
      <c r="AY30" s="638"/>
      <c r="AZ30" s="638"/>
      <c r="BA30" s="638"/>
      <c r="BB30" s="638"/>
      <c r="BC30" s="638"/>
      <c r="BD30" s="638"/>
      <c r="BE30" s="638"/>
      <c r="BF30" s="639"/>
      <c r="BG30" s="646">
        <v>99</v>
      </c>
      <c r="BH30" s="647"/>
      <c r="BI30" s="647"/>
      <c r="BJ30" s="647"/>
      <c r="BK30" s="647"/>
      <c r="BL30" s="647"/>
      <c r="BM30" s="648">
        <v>97.4</v>
      </c>
      <c r="BN30" s="647"/>
      <c r="BO30" s="647"/>
      <c r="BP30" s="647"/>
      <c r="BQ30" s="649"/>
      <c r="BR30" s="646">
        <v>98.9</v>
      </c>
      <c r="BS30" s="647"/>
      <c r="BT30" s="647"/>
      <c r="BU30" s="647"/>
      <c r="BV30" s="647"/>
      <c r="BW30" s="647"/>
      <c r="BX30" s="648">
        <v>96.5</v>
      </c>
      <c r="BY30" s="647"/>
      <c r="BZ30" s="647"/>
      <c r="CA30" s="647"/>
      <c r="CB30" s="649"/>
      <c r="CD30" s="389"/>
      <c r="CE30" s="391"/>
      <c r="CF30" s="577" t="s">
        <v>452</v>
      </c>
      <c r="CG30" s="578"/>
      <c r="CH30" s="578"/>
      <c r="CI30" s="578"/>
      <c r="CJ30" s="578"/>
      <c r="CK30" s="578"/>
      <c r="CL30" s="578"/>
      <c r="CM30" s="578"/>
      <c r="CN30" s="578"/>
      <c r="CO30" s="578"/>
      <c r="CP30" s="578"/>
      <c r="CQ30" s="579"/>
      <c r="CR30" s="580">
        <v>4015178</v>
      </c>
      <c r="CS30" s="485"/>
      <c r="CT30" s="485"/>
      <c r="CU30" s="485"/>
      <c r="CV30" s="485"/>
      <c r="CW30" s="485"/>
      <c r="CX30" s="485"/>
      <c r="CY30" s="581"/>
      <c r="CZ30" s="582">
        <v>10.4</v>
      </c>
      <c r="DA30" s="609"/>
      <c r="DB30" s="609"/>
      <c r="DC30" s="610"/>
      <c r="DD30" s="584">
        <v>3968164</v>
      </c>
      <c r="DE30" s="485"/>
      <c r="DF30" s="485"/>
      <c r="DG30" s="485"/>
      <c r="DH30" s="485"/>
      <c r="DI30" s="485"/>
      <c r="DJ30" s="485"/>
      <c r="DK30" s="581"/>
      <c r="DL30" s="584">
        <v>3968164</v>
      </c>
      <c r="DM30" s="485"/>
      <c r="DN30" s="485"/>
      <c r="DO30" s="485"/>
      <c r="DP30" s="485"/>
      <c r="DQ30" s="485"/>
      <c r="DR30" s="485"/>
      <c r="DS30" s="485"/>
      <c r="DT30" s="485"/>
      <c r="DU30" s="485"/>
      <c r="DV30" s="581"/>
      <c r="DW30" s="582">
        <v>17.100000000000001</v>
      </c>
      <c r="DX30" s="609"/>
      <c r="DY30" s="609"/>
      <c r="DZ30" s="609"/>
      <c r="EA30" s="609"/>
      <c r="EB30" s="609"/>
      <c r="EC30" s="618"/>
    </row>
    <row r="31" spans="2:133" ht="11.25" customHeight="1" x14ac:dyDescent="0.15">
      <c r="B31" s="577" t="s">
        <v>44</v>
      </c>
      <c r="C31" s="578"/>
      <c r="D31" s="578"/>
      <c r="E31" s="578"/>
      <c r="F31" s="578"/>
      <c r="G31" s="578"/>
      <c r="H31" s="578"/>
      <c r="I31" s="578"/>
      <c r="J31" s="578"/>
      <c r="K31" s="578"/>
      <c r="L31" s="578"/>
      <c r="M31" s="578"/>
      <c r="N31" s="578"/>
      <c r="O31" s="578"/>
      <c r="P31" s="578"/>
      <c r="Q31" s="579"/>
      <c r="R31" s="580">
        <v>42218</v>
      </c>
      <c r="S31" s="485"/>
      <c r="T31" s="485"/>
      <c r="U31" s="485"/>
      <c r="V31" s="485"/>
      <c r="W31" s="485"/>
      <c r="X31" s="485"/>
      <c r="Y31" s="581"/>
      <c r="Z31" s="628">
        <v>0.1</v>
      </c>
      <c r="AA31" s="628"/>
      <c r="AB31" s="628"/>
      <c r="AC31" s="628"/>
      <c r="AD31" s="629" t="s">
        <v>366</v>
      </c>
      <c r="AE31" s="629"/>
      <c r="AF31" s="629"/>
      <c r="AG31" s="629"/>
      <c r="AH31" s="629"/>
      <c r="AI31" s="629"/>
      <c r="AJ31" s="629"/>
      <c r="AK31" s="629"/>
      <c r="AL31" s="582" t="s">
        <v>366</v>
      </c>
      <c r="AM31" s="351"/>
      <c r="AN31" s="351"/>
      <c r="AO31" s="630"/>
      <c r="AP31" s="617"/>
      <c r="AQ31" s="442"/>
      <c r="AR31" s="442"/>
      <c r="AS31" s="442"/>
      <c r="AT31" s="644"/>
      <c r="AU31" s="8" t="s">
        <v>102</v>
      </c>
      <c r="AV31" s="8"/>
      <c r="AW31" s="8"/>
      <c r="AX31" s="577" t="s">
        <v>329</v>
      </c>
      <c r="AY31" s="578"/>
      <c r="AZ31" s="578"/>
      <c r="BA31" s="578"/>
      <c r="BB31" s="578"/>
      <c r="BC31" s="578"/>
      <c r="BD31" s="578"/>
      <c r="BE31" s="578"/>
      <c r="BF31" s="579"/>
      <c r="BG31" s="642">
        <v>98.9</v>
      </c>
      <c r="BH31" s="607"/>
      <c r="BI31" s="607"/>
      <c r="BJ31" s="607"/>
      <c r="BK31" s="607"/>
      <c r="BL31" s="607"/>
      <c r="BM31" s="351">
        <v>97.7</v>
      </c>
      <c r="BN31" s="640"/>
      <c r="BO31" s="640"/>
      <c r="BP31" s="640"/>
      <c r="BQ31" s="621"/>
      <c r="BR31" s="642">
        <v>98.9</v>
      </c>
      <c r="BS31" s="607"/>
      <c r="BT31" s="607"/>
      <c r="BU31" s="607"/>
      <c r="BV31" s="607"/>
      <c r="BW31" s="607"/>
      <c r="BX31" s="351">
        <v>96.8</v>
      </c>
      <c r="BY31" s="640"/>
      <c r="BZ31" s="640"/>
      <c r="CA31" s="640"/>
      <c r="CB31" s="621"/>
      <c r="CD31" s="389"/>
      <c r="CE31" s="391"/>
      <c r="CF31" s="577" t="s">
        <v>24</v>
      </c>
      <c r="CG31" s="578"/>
      <c r="CH31" s="578"/>
      <c r="CI31" s="578"/>
      <c r="CJ31" s="578"/>
      <c r="CK31" s="578"/>
      <c r="CL31" s="578"/>
      <c r="CM31" s="578"/>
      <c r="CN31" s="578"/>
      <c r="CO31" s="578"/>
      <c r="CP31" s="578"/>
      <c r="CQ31" s="579"/>
      <c r="CR31" s="580">
        <v>334607</v>
      </c>
      <c r="CS31" s="607"/>
      <c r="CT31" s="607"/>
      <c r="CU31" s="607"/>
      <c r="CV31" s="607"/>
      <c r="CW31" s="607"/>
      <c r="CX31" s="607"/>
      <c r="CY31" s="608"/>
      <c r="CZ31" s="582">
        <v>0.9</v>
      </c>
      <c r="DA31" s="609"/>
      <c r="DB31" s="609"/>
      <c r="DC31" s="610"/>
      <c r="DD31" s="584">
        <v>328378</v>
      </c>
      <c r="DE31" s="607"/>
      <c r="DF31" s="607"/>
      <c r="DG31" s="607"/>
      <c r="DH31" s="607"/>
      <c r="DI31" s="607"/>
      <c r="DJ31" s="607"/>
      <c r="DK31" s="608"/>
      <c r="DL31" s="584">
        <v>328378</v>
      </c>
      <c r="DM31" s="607"/>
      <c r="DN31" s="607"/>
      <c r="DO31" s="607"/>
      <c r="DP31" s="607"/>
      <c r="DQ31" s="607"/>
      <c r="DR31" s="607"/>
      <c r="DS31" s="607"/>
      <c r="DT31" s="607"/>
      <c r="DU31" s="607"/>
      <c r="DV31" s="608"/>
      <c r="DW31" s="582">
        <v>1.4</v>
      </c>
      <c r="DX31" s="609"/>
      <c r="DY31" s="609"/>
      <c r="DZ31" s="609"/>
      <c r="EA31" s="609"/>
      <c r="EB31" s="609"/>
      <c r="EC31" s="618"/>
    </row>
    <row r="32" spans="2:133" ht="11.25" customHeight="1" x14ac:dyDescent="0.15">
      <c r="B32" s="577" t="s">
        <v>149</v>
      </c>
      <c r="C32" s="578"/>
      <c r="D32" s="578"/>
      <c r="E32" s="578"/>
      <c r="F32" s="578"/>
      <c r="G32" s="578"/>
      <c r="H32" s="578"/>
      <c r="I32" s="578"/>
      <c r="J32" s="578"/>
      <c r="K32" s="578"/>
      <c r="L32" s="578"/>
      <c r="M32" s="578"/>
      <c r="N32" s="578"/>
      <c r="O32" s="578"/>
      <c r="P32" s="578"/>
      <c r="Q32" s="579"/>
      <c r="R32" s="580">
        <v>998693</v>
      </c>
      <c r="S32" s="485"/>
      <c r="T32" s="485"/>
      <c r="U32" s="485"/>
      <c r="V32" s="485"/>
      <c r="W32" s="485"/>
      <c r="X32" s="485"/>
      <c r="Y32" s="581"/>
      <c r="Z32" s="628">
        <v>2.5</v>
      </c>
      <c r="AA32" s="628"/>
      <c r="AB32" s="628"/>
      <c r="AC32" s="628"/>
      <c r="AD32" s="629" t="s">
        <v>366</v>
      </c>
      <c r="AE32" s="629"/>
      <c r="AF32" s="629"/>
      <c r="AG32" s="629"/>
      <c r="AH32" s="629"/>
      <c r="AI32" s="629"/>
      <c r="AJ32" s="629"/>
      <c r="AK32" s="629"/>
      <c r="AL32" s="582" t="s">
        <v>366</v>
      </c>
      <c r="AM32" s="351"/>
      <c r="AN32" s="351"/>
      <c r="AO32" s="630"/>
      <c r="AP32" s="381"/>
      <c r="AQ32" s="382"/>
      <c r="AR32" s="382"/>
      <c r="AS32" s="382"/>
      <c r="AT32" s="645"/>
      <c r="AU32" s="47"/>
      <c r="AV32" s="47"/>
      <c r="AW32" s="47"/>
      <c r="AX32" s="591" t="s">
        <v>259</v>
      </c>
      <c r="AY32" s="592"/>
      <c r="AZ32" s="592"/>
      <c r="BA32" s="592"/>
      <c r="BB32" s="592"/>
      <c r="BC32" s="592"/>
      <c r="BD32" s="592"/>
      <c r="BE32" s="592"/>
      <c r="BF32" s="593"/>
      <c r="BG32" s="641">
        <v>99.1</v>
      </c>
      <c r="BH32" s="595"/>
      <c r="BI32" s="595"/>
      <c r="BJ32" s="595"/>
      <c r="BK32" s="595"/>
      <c r="BL32" s="595"/>
      <c r="BM32" s="626">
        <v>96.9</v>
      </c>
      <c r="BN32" s="595"/>
      <c r="BO32" s="595"/>
      <c r="BP32" s="595"/>
      <c r="BQ32" s="615"/>
      <c r="BR32" s="641">
        <v>98.9</v>
      </c>
      <c r="BS32" s="595"/>
      <c r="BT32" s="595"/>
      <c r="BU32" s="595"/>
      <c r="BV32" s="595"/>
      <c r="BW32" s="595"/>
      <c r="BX32" s="626">
        <v>96</v>
      </c>
      <c r="BY32" s="595"/>
      <c r="BZ32" s="595"/>
      <c r="CA32" s="595"/>
      <c r="CB32" s="615"/>
      <c r="CD32" s="392"/>
      <c r="CE32" s="394"/>
      <c r="CF32" s="577" t="s">
        <v>483</v>
      </c>
      <c r="CG32" s="578"/>
      <c r="CH32" s="578"/>
      <c r="CI32" s="578"/>
      <c r="CJ32" s="578"/>
      <c r="CK32" s="578"/>
      <c r="CL32" s="578"/>
      <c r="CM32" s="578"/>
      <c r="CN32" s="578"/>
      <c r="CO32" s="578"/>
      <c r="CP32" s="578"/>
      <c r="CQ32" s="579"/>
      <c r="CR32" s="580">
        <v>162</v>
      </c>
      <c r="CS32" s="485"/>
      <c r="CT32" s="485"/>
      <c r="CU32" s="485"/>
      <c r="CV32" s="485"/>
      <c r="CW32" s="485"/>
      <c r="CX32" s="485"/>
      <c r="CY32" s="581"/>
      <c r="CZ32" s="582">
        <v>0</v>
      </c>
      <c r="DA32" s="609"/>
      <c r="DB32" s="609"/>
      <c r="DC32" s="610"/>
      <c r="DD32" s="584">
        <v>162</v>
      </c>
      <c r="DE32" s="485"/>
      <c r="DF32" s="485"/>
      <c r="DG32" s="485"/>
      <c r="DH32" s="485"/>
      <c r="DI32" s="485"/>
      <c r="DJ32" s="485"/>
      <c r="DK32" s="581"/>
      <c r="DL32" s="584">
        <v>162</v>
      </c>
      <c r="DM32" s="485"/>
      <c r="DN32" s="485"/>
      <c r="DO32" s="485"/>
      <c r="DP32" s="485"/>
      <c r="DQ32" s="485"/>
      <c r="DR32" s="485"/>
      <c r="DS32" s="485"/>
      <c r="DT32" s="485"/>
      <c r="DU32" s="485"/>
      <c r="DV32" s="581"/>
      <c r="DW32" s="582">
        <v>0</v>
      </c>
      <c r="DX32" s="609"/>
      <c r="DY32" s="609"/>
      <c r="DZ32" s="609"/>
      <c r="EA32" s="609"/>
      <c r="EB32" s="609"/>
      <c r="EC32" s="618"/>
    </row>
    <row r="33" spans="2:133" ht="11.25" customHeight="1" x14ac:dyDescent="0.15">
      <c r="B33" s="577" t="s">
        <v>331</v>
      </c>
      <c r="C33" s="578"/>
      <c r="D33" s="578"/>
      <c r="E33" s="578"/>
      <c r="F33" s="578"/>
      <c r="G33" s="578"/>
      <c r="H33" s="578"/>
      <c r="I33" s="578"/>
      <c r="J33" s="578"/>
      <c r="K33" s="578"/>
      <c r="L33" s="578"/>
      <c r="M33" s="578"/>
      <c r="N33" s="578"/>
      <c r="O33" s="578"/>
      <c r="P33" s="578"/>
      <c r="Q33" s="579"/>
      <c r="R33" s="580">
        <v>1291350</v>
      </c>
      <c r="S33" s="485"/>
      <c r="T33" s="485"/>
      <c r="U33" s="485"/>
      <c r="V33" s="485"/>
      <c r="W33" s="485"/>
      <c r="X33" s="485"/>
      <c r="Y33" s="581"/>
      <c r="Z33" s="628">
        <v>3.3</v>
      </c>
      <c r="AA33" s="628"/>
      <c r="AB33" s="628"/>
      <c r="AC33" s="628"/>
      <c r="AD33" s="629" t="s">
        <v>366</v>
      </c>
      <c r="AE33" s="629"/>
      <c r="AF33" s="629"/>
      <c r="AG33" s="629"/>
      <c r="AH33" s="629"/>
      <c r="AI33" s="629"/>
      <c r="AJ33" s="629"/>
      <c r="AK33" s="629"/>
      <c r="AL33" s="582" t="s">
        <v>366</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244</v>
      </c>
      <c r="CE33" s="578"/>
      <c r="CF33" s="578"/>
      <c r="CG33" s="578"/>
      <c r="CH33" s="578"/>
      <c r="CI33" s="578"/>
      <c r="CJ33" s="578"/>
      <c r="CK33" s="578"/>
      <c r="CL33" s="578"/>
      <c r="CM33" s="578"/>
      <c r="CN33" s="578"/>
      <c r="CO33" s="578"/>
      <c r="CP33" s="578"/>
      <c r="CQ33" s="579"/>
      <c r="CR33" s="580">
        <v>13370386</v>
      </c>
      <c r="CS33" s="607"/>
      <c r="CT33" s="607"/>
      <c r="CU33" s="607"/>
      <c r="CV33" s="607"/>
      <c r="CW33" s="607"/>
      <c r="CX33" s="607"/>
      <c r="CY33" s="608"/>
      <c r="CZ33" s="582">
        <v>34.700000000000003</v>
      </c>
      <c r="DA33" s="609"/>
      <c r="DB33" s="609"/>
      <c r="DC33" s="610"/>
      <c r="DD33" s="584">
        <v>11651233</v>
      </c>
      <c r="DE33" s="607"/>
      <c r="DF33" s="607"/>
      <c r="DG33" s="607"/>
      <c r="DH33" s="607"/>
      <c r="DI33" s="607"/>
      <c r="DJ33" s="607"/>
      <c r="DK33" s="608"/>
      <c r="DL33" s="584">
        <v>8927390</v>
      </c>
      <c r="DM33" s="607"/>
      <c r="DN33" s="607"/>
      <c r="DO33" s="607"/>
      <c r="DP33" s="607"/>
      <c r="DQ33" s="607"/>
      <c r="DR33" s="607"/>
      <c r="DS33" s="607"/>
      <c r="DT33" s="607"/>
      <c r="DU33" s="607"/>
      <c r="DV33" s="608"/>
      <c r="DW33" s="582">
        <v>38.5</v>
      </c>
      <c r="DX33" s="609"/>
      <c r="DY33" s="609"/>
      <c r="DZ33" s="609"/>
      <c r="EA33" s="609"/>
      <c r="EB33" s="609"/>
      <c r="EC33" s="618"/>
    </row>
    <row r="34" spans="2:133" ht="11.25" customHeight="1" x14ac:dyDescent="0.15">
      <c r="B34" s="577" t="s">
        <v>243</v>
      </c>
      <c r="C34" s="578"/>
      <c r="D34" s="578"/>
      <c r="E34" s="578"/>
      <c r="F34" s="578"/>
      <c r="G34" s="578"/>
      <c r="H34" s="578"/>
      <c r="I34" s="578"/>
      <c r="J34" s="578"/>
      <c r="K34" s="578"/>
      <c r="L34" s="578"/>
      <c r="M34" s="578"/>
      <c r="N34" s="578"/>
      <c r="O34" s="578"/>
      <c r="P34" s="578"/>
      <c r="Q34" s="579"/>
      <c r="R34" s="580">
        <v>684196</v>
      </c>
      <c r="S34" s="485"/>
      <c r="T34" s="485"/>
      <c r="U34" s="485"/>
      <c r="V34" s="485"/>
      <c r="W34" s="485"/>
      <c r="X34" s="485"/>
      <c r="Y34" s="581"/>
      <c r="Z34" s="628">
        <v>1.7</v>
      </c>
      <c r="AA34" s="628"/>
      <c r="AB34" s="628"/>
      <c r="AC34" s="628"/>
      <c r="AD34" s="629">
        <v>7918</v>
      </c>
      <c r="AE34" s="629"/>
      <c r="AF34" s="629"/>
      <c r="AG34" s="629"/>
      <c r="AH34" s="629"/>
      <c r="AI34" s="629"/>
      <c r="AJ34" s="629"/>
      <c r="AK34" s="629"/>
      <c r="AL34" s="582">
        <v>0</v>
      </c>
      <c r="AM34" s="351"/>
      <c r="AN34" s="351"/>
      <c r="AO34" s="630"/>
      <c r="AP34" s="18"/>
      <c r="AQ34" s="515" t="s">
        <v>376</v>
      </c>
      <c r="AR34" s="516"/>
      <c r="AS34" s="516"/>
      <c r="AT34" s="516"/>
      <c r="AU34" s="516"/>
      <c r="AV34" s="516"/>
      <c r="AW34" s="516"/>
      <c r="AX34" s="516"/>
      <c r="AY34" s="516"/>
      <c r="AZ34" s="516"/>
      <c r="BA34" s="516"/>
      <c r="BB34" s="516"/>
      <c r="BC34" s="516"/>
      <c r="BD34" s="516"/>
      <c r="BE34" s="516"/>
      <c r="BF34" s="558"/>
      <c r="BG34" s="515" t="s">
        <v>176</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267</v>
      </c>
      <c r="CE34" s="578"/>
      <c r="CF34" s="578"/>
      <c r="CG34" s="578"/>
      <c r="CH34" s="578"/>
      <c r="CI34" s="578"/>
      <c r="CJ34" s="578"/>
      <c r="CK34" s="578"/>
      <c r="CL34" s="578"/>
      <c r="CM34" s="578"/>
      <c r="CN34" s="578"/>
      <c r="CO34" s="578"/>
      <c r="CP34" s="578"/>
      <c r="CQ34" s="579"/>
      <c r="CR34" s="580">
        <v>4784401</v>
      </c>
      <c r="CS34" s="485"/>
      <c r="CT34" s="485"/>
      <c r="CU34" s="485"/>
      <c r="CV34" s="485"/>
      <c r="CW34" s="485"/>
      <c r="CX34" s="485"/>
      <c r="CY34" s="581"/>
      <c r="CZ34" s="582">
        <v>12.4</v>
      </c>
      <c r="DA34" s="609"/>
      <c r="DB34" s="609"/>
      <c r="DC34" s="610"/>
      <c r="DD34" s="584">
        <v>3912429</v>
      </c>
      <c r="DE34" s="485"/>
      <c r="DF34" s="485"/>
      <c r="DG34" s="485"/>
      <c r="DH34" s="485"/>
      <c r="DI34" s="485"/>
      <c r="DJ34" s="485"/>
      <c r="DK34" s="581"/>
      <c r="DL34" s="584">
        <v>3330964</v>
      </c>
      <c r="DM34" s="485"/>
      <c r="DN34" s="485"/>
      <c r="DO34" s="485"/>
      <c r="DP34" s="485"/>
      <c r="DQ34" s="485"/>
      <c r="DR34" s="485"/>
      <c r="DS34" s="485"/>
      <c r="DT34" s="485"/>
      <c r="DU34" s="485"/>
      <c r="DV34" s="581"/>
      <c r="DW34" s="582">
        <v>14.4</v>
      </c>
      <c r="DX34" s="609"/>
      <c r="DY34" s="609"/>
      <c r="DZ34" s="609"/>
      <c r="EA34" s="609"/>
      <c r="EB34" s="609"/>
      <c r="EC34" s="618"/>
    </row>
    <row r="35" spans="2:133" ht="11.25" customHeight="1" x14ac:dyDescent="0.15">
      <c r="B35" s="577" t="s">
        <v>201</v>
      </c>
      <c r="C35" s="578"/>
      <c r="D35" s="578"/>
      <c r="E35" s="578"/>
      <c r="F35" s="578"/>
      <c r="G35" s="578"/>
      <c r="H35" s="578"/>
      <c r="I35" s="578"/>
      <c r="J35" s="578"/>
      <c r="K35" s="578"/>
      <c r="L35" s="578"/>
      <c r="M35" s="578"/>
      <c r="N35" s="578"/>
      <c r="O35" s="578"/>
      <c r="P35" s="578"/>
      <c r="Q35" s="579"/>
      <c r="R35" s="580">
        <v>5359253</v>
      </c>
      <c r="S35" s="485"/>
      <c r="T35" s="485"/>
      <c r="U35" s="485"/>
      <c r="V35" s="485"/>
      <c r="W35" s="485"/>
      <c r="X35" s="485"/>
      <c r="Y35" s="581"/>
      <c r="Z35" s="628">
        <v>13.6</v>
      </c>
      <c r="AA35" s="628"/>
      <c r="AB35" s="628"/>
      <c r="AC35" s="628"/>
      <c r="AD35" s="629" t="s">
        <v>366</v>
      </c>
      <c r="AE35" s="629"/>
      <c r="AF35" s="629"/>
      <c r="AG35" s="629"/>
      <c r="AH35" s="629"/>
      <c r="AI35" s="629"/>
      <c r="AJ35" s="629"/>
      <c r="AK35" s="629"/>
      <c r="AL35" s="582" t="s">
        <v>366</v>
      </c>
      <c r="AM35" s="351"/>
      <c r="AN35" s="351"/>
      <c r="AO35" s="630"/>
      <c r="AP35" s="18"/>
      <c r="AQ35" s="631" t="s">
        <v>480</v>
      </c>
      <c r="AR35" s="632"/>
      <c r="AS35" s="632"/>
      <c r="AT35" s="632"/>
      <c r="AU35" s="632"/>
      <c r="AV35" s="632"/>
      <c r="AW35" s="632"/>
      <c r="AX35" s="632"/>
      <c r="AY35" s="633"/>
      <c r="AZ35" s="634">
        <v>5065919</v>
      </c>
      <c r="BA35" s="635"/>
      <c r="BB35" s="635"/>
      <c r="BC35" s="635"/>
      <c r="BD35" s="635"/>
      <c r="BE35" s="635"/>
      <c r="BF35" s="636"/>
      <c r="BG35" s="637" t="s">
        <v>485</v>
      </c>
      <c r="BH35" s="638"/>
      <c r="BI35" s="638"/>
      <c r="BJ35" s="638"/>
      <c r="BK35" s="638"/>
      <c r="BL35" s="638"/>
      <c r="BM35" s="638"/>
      <c r="BN35" s="638"/>
      <c r="BO35" s="638"/>
      <c r="BP35" s="638"/>
      <c r="BQ35" s="638"/>
      <c r="BR35" s="638"/>
      <c r="BS35" s="638"/>
      <c r="BT35" s="638"/>
      <c r="BU35" s="639"/>
      <c r="BV35" s="634">
        <v>814998</v>
      </c>
      <c r="BW35" s="635"/>
      <c r="BX35" s="635"/>
      <c r="BY35" s="635"/>
      <c r="BZ35" s="635"/>
      <c r="CA35" s="635"/>
      <c r="CB35" s="636"/>
      <c r="CD35" s="577" t="s">
        <v>217</v>
      </c>
      <c r="CE35" s="578"/>
      <c r="CF35" s="578"/>
      <c r="CG35" s="578"/>
      <c r="CH35" s="578"/>
      <c r="CI35" s="578"/>
      <c r="CJ35" s="578"/>
      <c r="CK35" s="578"/>
      <c r="CL35" s="578"/>
      <c r="CM35" s="578"/>
      <c r="CN35" s="578"/>
      <c r="CO35" s="578"/>
      <c r="CP35" s="578"/>
      <c r="CQ35" s="579"/>
      <c r="CR35" s="580">
        <v>102009</v>
      </c>
      <c r="CS35" s="607"/>
      <c r="CT35" s="607"/>
      <c r="CU35" s="607"/>
      <c r="CV35" s="607"/>
      <c r="CW35" s="607"/>
      <c r="CX35" s="607"/>
      <c r="CY35" s="608"/>
      <c r="CZ35" s="582">
        <v>0.3</v>
      </c>
      <c r="DA35" s="609"/>
      <c r="DB35" s="609"/>
      <c r="DC35" s="610"/>
      <c r="DD35" s="584">
        <v>97272</v>
      </c>
      <c r="DE35" s="607"/>
      <c r="DF35" s="607"/>
      <c r="DG35" s="607"/>
      <c r="DH35" s="607"/>
      <c r="DI35" s="607"/>
      <c r="DJ35" s="607"/>
      <c r="DK35" s="608"/>
      <c r="DL35" s="584">
        <v>90360</v>
      </c>
      <c r="DM35" s="607"/>
      <c r="DN35" s="607"/>
      <c r="DO35" s="607"/>
      <c r="DP35" s="607"/>
      <c r="DQ35" s="607"/>
      <c r="DR35" s="607"/>
      <c r="DS35" s="607"/>
      <c r="DT35" s="607"/>
      <c r="DU35" s="607"/>
      <c r="DV35" s="608"/>
      <c r="DW35" s="582">
        <v>0.4</v>
      </c>
      <c r="DX35" s="609"/>
      <c r="DY35" s="609"/>
      <c r="DZ35" s="609"/>
      <c r="EA35" s="609"/>
      <c r="EB35" s="609"/>
      <c r="EC35" s="618"/>
    </row>
    <row r="36" spans="2:133" ht="11.25" customHeight="1" x14ac:dyDescent="0.15">
      <c r="B36" s="577" t="s">
        <v>486</v>
      </c>
      <c r="C36" s="578"/>
      <c r="D36" s="578"/>
      <c r="E36" s="578"/>
      <c r="F36" s="578"/>
      <c r="G36" s="578"/>
      <c r="H36" s="578"/>
      <c r="I36" s="578"/>
      <c r="J36" s="578"/>
      <c r="K36" s="578"/>
      <c r="L36" s="578"/>
      <c r="M36" s="578"/>
      <c r="N36" s="578"/>
      <c r="O36" s="578"/>
      <c r="P36" s="578"/>
      <c r="Q36" s="579"/>
      <c r="R36" s="580">
        <v>187500</v>
      </c>
      <c r="S36" s="485"/>
      <c r="T36" s="485"/>
      <c r="U36" s="485"/>
      <c r="V36" s="485"/>
      <c r="W36" s="485"/>
      <c r="X36" s="485"/>
      <c r="Y36" s="581"/>
      <c r="Z36" s="628">
        <v>0.5</v>
      </c>
      <c r="AA36" s="628"/>
      <c r="AB36" s="628"/>
      <c r="AC36" s="628"/>
      <c r="AD36" s="629" t="s">
        <v>366</v>
      </c>
      <c r="AE36" s="629"/>
      <c r="AF36" s="629"/>
      <c r="AG36" s="629"/>
      <c r="AH36" s="629"/>
      <c r="AI36" s="629"/>
      <c r="AJ36" s="629"/>
      <c r="AK36" s="629"/>
      <c r="AL36" s="582" t="s">
        <v>366</v>
      </c>
      <c r="AM36" s="351"/>
      <c r="AN36" s="351"/>
      <c r="AO36" s="630"/>
      <c r="AQ36" s="619" t="s">
        <v>487</v>
      </c>
      <c r="AR36" s="496"/>
      <c r="AS36" s="496"/>
      <c r="AT36" s="496"/>
      <c r="AU36" s="496"/>
      <c r="AV36" s="496"/>
      <c r="AW36" s="496"/>
      <c r="AX36" s="496"/>
      <c r="AY36" s="620"/>
      <c r="AZ36" s="580">
        <v>1660000</v>
      </c>
      <c r="BA36" s="485"/>
      <c r="BB36" s="485"/>
      <c r="BC36" s="485"/>
      <c r="BD36" s="607"/>
      <c r="BE36" s="607"/>
      <c r="BF36" s="621"/>
      <c r="BG36" s="577" t="s">
        <v>65</v>
      </c>
      <c r="BH36" s="578"/>
      <c r="BI36" s="578"/>
      <c r="BJ36" s="578"/>
      <c r="BK36" s="578"/>
      <c r="BL36" s="578"/>
      <c r="BM36" s="578"/>
      <c r="BN36" s="578"/>
      <c r="BO36" s="578"/>
      <c r="BP36" s="578"/>
      <c r="BQ36" s="578"/>
      <c r="BR36" s="578"/>
      <c r="BS36" s="578"/>
      <c r="BT36" s="578"/>
      <c r="BU36" s="579"/>
      <c r="BV36" s="580">
        <v>800416</v>
      </c>
      <c r="BW36" s="485"/>
      <c r="BX36" s="485"/>
      <c r="BY36" s="485"/>
      <c r="BZ36" s="485"/>
      <c r="CA36" s="485"/>
      <c r="CB36" s="622"/>
      <c r="CD36" s="577" t="s">
        <v>145</v>
      </c>
      <c r="CE36" s="578"/>
      <c r="CF36" s="578"/>
      <c r="CG36" s="578"/>
      <c r="CH36" s="578"/>
      <c r="CI36" s="578"/>
      <c r="CJ36" s="578"/>
      <c r="CK36" s="578"/>
      <c r="CL36" s="578"/>
      <c r="CM36" s="578"/>
      <c r="CN36" s="578"/>
      <c r="CO36" s="578"/>
      <c r="CP36" s="578"/>
      <c r="CQ36" s="579"/>
      <c r="CR36" s="580">
        <v>3952984</v>
      </c>
      <c r="CS36" s="485"/>
      <c r="CT36" s="485"/>
      <c r="CU36" s="485"/>
      <c r="CV36" s="485"/>
      <c r="CW36" s="485"/>
      <c r="CX36" s="485"/>
      <c r="CY36" s="581"/>
      <c r="CZ36" s="582">
        <v>10.3</v>
      </c>
      <c r="DA36" s="609"/>
      <c r="DB36" s="609"/>
      <c r="DC36" s="610"/>
      <c r="DD36" s="584">
        <v>3805081</v>
      </c>
      <c r="DE36" s="485"/>
      <c r="DF36" s="485"/>
      <c r="DG36" s="485"/>
      <c r="DH36" s="485"/>
      <c r="DI36" s="485"/>
      <c r="DJ36" s="485"/>
      <c r="DK36" s="581"/>
      <c r="DL36" s="584">
        <v>2762406</v>
      </c>
      <c r="DM36" s="485"/>
      <c r="DN36" s="485"/>
      <c r="DO36" s="485"/>
      <c r="DP36" s="485"/>
      <c r="DQ36" s="485"/>
      <c r="DR36" s="485"/>
      <c r="DS36" s="485"/>
      <c r="DT36" s="485"/>
      <c r="DU36" s="485"/>
      <c r="DV36" s="581"/>
      <c r="DW36" s="582">
        <v>11.9</v>
      </c>
      <c r="DX36" s="609"/>
      <c r="DY36" s="609"/>
      <c r="DZ36" s="609"/>
      <c r="EA36" s="609"/>
      <c r="EB36" s="609"/>
      <c r="EC36" s="618"/>
    </row>
    <row r="37" spans="2:133" ht="11.25" customHeight="1" x14ac:dyDescent="0.15">
      <c r="B37" s="577" t="s">
        <v>387</v>
      </c>
      <c r="C37" s="578"/>
      <c r="D37" s="578"/>
      <c r="E37" s="578"/>
      <c r="F37" s="578"/>
      <c r="G37" s="578"/>
      <c r="H37" s="578"/>
      <c r="I37" s="578"/>
      <c r="J37" s="578"/>
      <c r="K37" s="578"/>
      <c r="L37" s="578"/>
      <c r="M37" s="578"/>
      <c r="N37" s="578"/>
      <c r="O37" s="578"/>
      <c r="P37" s="578"/>
      <c r="Q37" s="579"/>
      <c r="R37" s="580">
        <v>1686553</v>
      </c>
      <c r="S37" s="485"/>
      <c r="T37" s="485"/>
      <c r="U37" s="485"/>
      <c r="V37" s="485"/>
      <c r="W37" s="485"/>
      <c r="X37" s="485"/>
      <c r="Y37" s="581"/>
      <c r="Z37" s="628">
        <v>4.3</v>
      </c>
      <c r="AA37" s="628"/>
      <c r="AB37" s="628"/>
      <c r="AC37" s="628"/>
      <c r="AD37" s="629" t="s">
        <v>366</v>
      </c>
      <c r="AE37" s="629"/>
      <c r="AF37" s="629"/>
      <c r="AG37" s="629"/>
      <c r="AH37" s="629"/>
      <c r="AI37" s="629"/>
      <c r="AJ37" s="629"/>
      <c r="AK37" s="629"/>
      <c r="AL37" s="582" t="s">
        <v>366</v>
      </c>
      <c r="AM37" s="351"/>
      <c r="AN37" s="351"/>
      <c r="AO37" s="630"/>
      <c r="AQ37" s="619" t="s">
        <v>77</v>
      </c>
      <c r="AR37" s="496"/>
      <c r="AS37" s="496"/>
      <c r="AT37" s="496"/>
      <c r="AU37" s="496"/>
      <c r="AV37" s="496"/>
      <c r="AW37" s="496"/>
      <c r="AX37" s="496"/>
      <c r="AY37" s="620"/>
      <c r="AZ37" s="580" t="s">
        <v>366</v>
      </c>
      <c r="BA37" s="485"/>
      <c r="BB37" s="485"/>
      <c r="BC37" s="485"/>
      <c r="BD37" s="607"/>
      <c r="BE37" s="607"/>
      <c r="BF37" s="621"/>
      <c r="BG37" s="577" t="s">
        <v>488</v>
      </c>
      <c r="BH37" s="578"/>
      <c r="BI37" s="578"/>
      <c r="BJ37" s="578"/>
      <c r="BK37" s="578"/>
      <c r="BL37" s="578"/>
      <c r="BM37" s="578"/>
      <c r="BN37" s="578"/>
      <c r="BO37" s="578"/>
      <c r="BP37" s="578"/>
      <c r="BQ37" s="578"/>
      <c r="BR37" s="578"/>
      <c r="BS37" s="578"/>
      <c r="BT37" s="578"/>
      <c r="BU37" s="579"/>
      <c r="BV37" s="580">
        <v>17092</v>
      </c>
      <c r="BW37" s="485"/>
      <c r="BX37" s="485"/>
      <c r="BY37" s="485"/>
      <c r="BZ37" s="485"/>
      <c r="CA37" s="485"/>
      <c r="CB37" s="622"/>
      <c r="CD37" s="577" t="s">
        <v>258</v>
      </c>
      <c r="CE37" s="578"/>
      <c r="CF37" s="578"/>
      <c r="CG37" s="578"/>
      <c r="CH37" s="578"/>
      <c r="CI37" s="578"/>
      <c r="CJ37" s="578"/>
      <c r="CK37" s="578"/>
      <c r="CL37" s="578"/>
      <c r="CM37" s="578"/>
      <c r="CN37" s="578"/>
      <c r="CO37" s="578"/>
      <c r="CP37" s="578"/>
      <c r="CQ37" s="579"/>
      <c r="CR37" s="580">
        <v>1301313</v>
      </c>
      <c r="CS37" s="607"/>
      <c r="CT37" s="607"/>
      <c r="CU37" s="607"/>
      <c r="CV37" s="607"/>
      <c r="CW37" s="607"/>
      <c r="CX37" s="607"/>
      <c r="CY37" s="608"/>
      <c r="CZ37" s="582">
        <v>3.4</v>
      </c>
      <c r="DA37" s="609"/>
      <c r="DB37" s="609"/>
      <c r="DC37" s="610"/>
      <c r="DD37" s="584">
        <v>1285746</v>
      </c>
      <c r="DE37" s="607"/>
      <c r="DF37" s="607"/>
      <c r="DG37" s="607"/>
      <c r="DH37" s="607"/>
      <c r="DI37" s="607"/>
      <c r="DJ37" s="607"/>
      <c r="DK37" s="608"/>
      <c r="DL37" s="584">
        <v>1244039</v>
      </c>
      <c r="DM37" s="607"/>
      <c r="DN37" s="607"/>
      <c r="DO37" s="607"/>
      <c r="DP37" s="607"/>
      <c r="DQ37" s="607"/>
      <c r="DR37" s="607"/>
      <c r="DS37" s="607"/>
      <c r="DT37" s="607"/>
      <c r="DU37" s="607"/>
      <c r="DV37" s="608"/>
      <c r="DW37" s="582">
        <v>5.4</v>
      </c>
      <c r="DX37" s="609"/>
      <c r="DY37" s="609"/>
      <c r="DZ37" s="609"/>
      <c r="EA37" s="609"/>
      <c r="EB37" s="609"/>
      <c r="EC37" s="618"/>
    </row>
    <row r="38" spans="2:133" ht="11.25" customHeight="1" x14ac:dyDescent="0.15">
      <c r="B38" s="591" t="s">
        <v>388</v>
      </c>
      <c r="C38" s="592"/>
      <c r="D38" s="592"/>
      <c r="E38" s="592"/>
      <c r="F38" s="592"/>
      <c r="G38" s="592"/>
      <c r="H38" s="592"/>
      <c r="I38" s="592"/>
      <c r="J38" s="592"/>
      <c r="K38" s="592"/>
      <c r="L38" s="592"/>
      <c r="M38" s="592"/>
      <c r="N38" s="592"/>
      <c r="O38" s="592"/>
      <c r="P38" s="592"/>
      <c r="Q38" s="593"/>
      <c r="R38" s="594">
        <v>39373279</v>
      </c>
      <c r="S38" s="614"/>
      <c r="T38" s="614"/>
      <c r="U38" s="614"/>
      <c r="V38" s="614"/>
      <c r="W38" s="614"/>
      <c r="X38" s="614"/>
      <c r="Y38" s="623"/>
      <c r="Z38" s="624">
        <v>100</v>
      </c>
      <c r="AA38" s="624"/>
      <c r="AB38" s="624"/>
      <c r="AC38" s="624"/>
      <c r="AD38" s="625">
        <v>21313870</v>
      </c>
      <c r="AE38" s="625"/>
      <c r="AF38" s="625"/>
      <c r="AG38" s="625"/>
      <c r="AH38" s="625"/>
      <c r="AI38" s="625"/>
      <c r="AJ38" s="625"/>
      <c r="AK38" s="625"/>
      <c r="AL38" s="597">
        <v>100</v>
      </c>
      <c r="AM38" s="626"/>
      <c r="AN38" s="626"/>
      <c r="AO38" s="627"/>
      <c r="AQ38" s="619" t="s">
        <v>489</v>
      </c>
      <c r="AR38" s="496"/>
      <c r="AS38" s="496"/>
      <c r="AT38" s="496"/>
      <c r="AU38" s="496"/>
      <c r="AV38" s="496"/>
      <c r="AW38" s="496"/>
      <c r="AX38" s="496"/>
      <c r="AY38" s="620"/>
      <c r="AZ38" s="580" t="s">
        <v>366</v>
      </c>
      <c r="BA38" s="485"/>
      <c r="BB38" s="485"/>
      <c r="BC38" s="485"/>
      <c r="BD38" s="607"/>
      <c r="BE38" s="607"/>
      <c r="BF38" s="621"/>
      <c r="BG38" s="577" t="s">
        <v>185</v>
      </c>
      <c r="BH38" s="578"/>
      <c r="BI38" s="578"/>
      <c r="BJ38" s="578"/>
      <c r="BK38" s="578"/>
      <c r="BL38" s="578"/>
      <c r="BM38" s="578"/>
      <c r="BN38" s="578"/>
      <c r="BO38" s="578"/>
      <c r="BP38" s="578"/>
      <c r="BQ38" s="578"/>
      <c r="BR38" s="578"/>
      <c r="BS38" s="578"/>
      <c r="BT38" s="578"/>
      <c r="BU38" s="579"/>
      <c r="BV38" s="580">
        <v>26189</v>
      </c>
      <c r="BW38" s="485"/>
      <c r="BX38" s="485"/>
      <c r="BY38" s="485"/>
      <c r="BZ38" s="485"/>
      <c r="CA38" s="485"/>
      <c r="CB38" s="622"/>
      <c r="CD38" s="577" t="s">
        <v>233</v>
      </c>
      <c r="CE38" s="578"/>
      <c r="CF38" s="578"/>
      <c r="CG38" s="578"/>
      <c r="CH38" s="578"/>
      <c r="CI38" s="578"/>
      <c r="CJ38" s="578"/>
      <c r="CK38" s="578"/>
      <c r="CL38" s="578"/>
      <c r="CM38" s="578"/>
      <c r="CN38" s="578"/>
      <c r="CO38" s="578"/>
      <c r="CP38" s="578"/>
      <c r="CQ38" s="579"/>
      <c r="CR38" s="580">
        <v>3405919</v>
      </c>
      <c r="CS38" s="485"/>
      <c r="CT38" s="485"/>
      <c r="CU38" s="485"/>
      <c r="CV38" s="485"/>
      <c r="CW38" s="485"/>
      <c r="CX38" s="485"/>
      <c r="CY38" s="581"/>
      <c r="CZ38" s="582">
        <v>8.8000000000000007</v>
      </c>
      <c r="DA38" s="609"/>
      <c r="DB38" s="609"/>
      <c r="DC38" s="610"/>
      <c r="DD38" s="584">
        <v>2813194</v>
      </c>
      <c r="DE38" s="485"/>
      <c r="DF38" s="485"/>
      <c r="DG38" s="485"/>
      <c r="DH38" s="485"/>
      <c r="DI38" s="485"/>
      <c r="DJ38" s="485"/>
      <c r="DK38" s="581"/>
      <c r="DL38" s="584">
        <v>2743660</v>
      </c>
      <c r="DM38" s="485"/>
      <c r="DN38" s="485"/>
      <c r="DO38" s="485"/>
      <c r="DP38" s="485"/>
      <c r="DQ38" s="485"/>
      <c r="DR38" s="485"/>
      <c r="DS38" s="485"/>
      <c r="DT38" s="485"/>
      <c r="DU38" s="485"/>
      <c r="DV38" s="581"/>
      <c r="DW38" s="582">
        <v>11.8</v>
      </c>
      <c r="DX38" s="609"/>
      <c r="DY38" s="609"/>
      <c r="DZ38" s="609"/>
      <c r="EA38" s="609"/>
      <c r="EB38" s="609"/>
      <c r="EC38" s="618"/>
    </row>
    <row r="39" spans="2:133" ht="11.25" customHeight="1" x14ac:dyDescent="0.15">
      <c r="AQ39" s="619" t="s">
        <v>87</v>
      </c>
      <c r="AR39" s="496"/>
      <c r="AS39" s="496"/>
      <c r="AT39" s="496"/>
      <c r="AU39" s="496"/>
      <c r="AV39" s="496"/>
      <c r="AW39" s="496"/>
      <c r="AX39" s="496"/>
      <c r="AY39" s="620"/>
      <c r="AZ39" s="580" t="s">
        <v>366</v>
      </c>
      <c r="BA39" s="485"/>
      <c r="BB39" s="485"/>
      <c r="BC39" s="485"/>
      <c r="BD39" s="607"/>
      <c r="BE39" s="607"/>
      <c r="BF39" s="621"/>
      <c r="BG39" s="617" t="s">
        <v>170</v>
      </c>
      <c r="BH39" s="442"/>
      <c r="BI39" s="442"/>
      <c r="BJ39" s="442"/>
      <c r="BK39" s="442"/>
      <c r="BL39" s="7"/>
      <c r="BM39" s="578" t="s">
        <v>263</v>
      </c>
      <c r="BN39" s="578"/>
      <c r="BO39" s="578"/>
      <c r="BP39" s="578"/>
      <c r="BQ39" s="578"/>
      <c r="BR39" s="578"/>
      <c r="BS39" s="578"/>
      <c r="BT39" s="578"/>
      <c r="BU39" s="579"/>
      <c r="BV39" s="580">
        <v>97</v>
      </c>
      <c r="BW39" s="485"/>
      <c r="BX39" s="485"/>
      <c r="BY39" s="485"/>
      <c r="BZ39" s="485"/>
      <c r="CA39" s="485"/>
      <c r="CB39" s="622"/>
      <c r="CD39" s="577" t="s">
        <v>31</v>
      </c>
      <c r="CE39" s="578"/>
      <c r="CF39" s="578"/>
      <c r="CG39" s="578"/>
      <c r="CH39" s="578"/>
      <c r="CI39" s="578"/>
      <c r="CJ39" s="578"/>
      <c r="CK39" s="578"/>
      <c r="CL39" s="578"/>
      <c r="CM39" s="578"/>
      <c r="CN39" s="578"/>
      <c r="CO39" s="578"/>
      <c r="CP39" s="578"/>
      <c r="CQ39" s="579"/>
      <c r="CR39" s="580">
        <v>838541</v>
      </c>
      <c r="CS39" s="607"/>
      <c r="CT39" s="607"/>
      <c r="CU39" s="607"/>
      <c r="CV39" s="607"/>
      <c r="CW39" s="607"/>
      <c r="CX39" s="607"/>
      <c r="CY39" s="608"/>
      <c r="CZ39" s="582">
        <v>2.2000000000000002</v>
      </c>
      <c r="DA39" s="609"/>
      <c r="DB39" s="609"/>
      <c r="DC39" s="610"/>
      <c r="DD39" s="584">
        <v>794619</v>
      </c>
      <c r="DE39" s="607"/>
      <c r="DF39" s="607"/>
      <c r="DG39" s="607"/>
      <c r="DH39" s="607"/>
      <c r="DI39" s="607"/>
      <c r="DJ39" s="607"/>
      <c r="DK39" s="608"/>
      <c r="DL39" s="584" t="s">
        <v>366</v>
      </c>
      <c r="DM39" s="607"/>
      <c r="DN39" s="607"/>
      <c r="DO39" s="607"/>
      <c r="DP39" s="607"/>
      <c r="DQ39" s="607"/>
      <c r="DR39" s="607"/>
      <c r="DS39" s="607"/>
      <c r="DT39" s="607"/>
      <c r="DU39" s="607"/>
      <c r="DV39" s="608"/>
      <c r="DW39" s="582" t="s">
        <v>366</v>
      </c>
      <c r="DX39" s="609"/>
      <c r="DY39" s="609"/>
      <c r="DZ39" s="609"/>
      <c r="EA39" s="609"/>
      <c r="EB39" s="609"/>
      <c r="EC39" s="618"/>
    </row>
    <row r="40" spans="2:133" ht="11.25" customHeight="1" x14ac:dyDescent="0.15">
      <c r="AQ40" s="619" t="s">
        <v>490</v>
      </c>
      <c r="AR40" s="496"/>
      <c r="AS40" s="496"/>
      <c r="AT40" s="496"/>
      <c r="AU40" s="496"/>
      <c r="AV40" s="496"/>
      <c r="AW40" s="496"/>
      <c r="AX40" s="496"/>
      <c r="AY40" s="620"/>
      <c r="AZ40" s="580">
        <v>870177</v>
      </c>
      <c r="BA40" s="485"/>
      <c r="BB40" s="485"/>
      <c r="BC40" s="485"/>
      <c r="BD40" s="607"/>
      <c r="BE40" s="607"/>
      <c r="BF40" s="621"/>
      <c r="BG40" s="617"/>
      <c r="BH40" s="442"/>
      <c r="BI40" s="442"/>
      <c r="BJ40" s="442"/>
      <c r="BK40" s="442"/>
      <c r="BL40" s="7"/>
      <c r="BM40" s="578" t="s">
        <v>457</v>
      </c>
      <c r="BN40" s="578"/>
      <c r="BO40" s="578"/>
      <c r="BP40" s="578"/>
      <c r="BQ40" s="578"/>
      <c r="BR40" s="578"/>
      <c r="BS40" s="578"/>
      <c r="BT40" s="578"/>
      <c r="BU40" s="579"/>
      <c r="BV40" s="580" t="s">
        <v>366</v>
      </c>
      <c r="BW40" s="485"/>
      <c r="BX40" s="485"/>
      <c r="BY40" s="485"/>
      <c r="BZ40" s="485"/>
      <c r="CA40" s="485"/>
      <c r="CB40" s="622"/>
      <c r="CD40" s="577" t="s">
        <v>473</v>
      </c>
      <c r="CE40" s="578"/>
      <c r="CF40" s="578"/>
      <c r="CG40" s="578"/>
      <c r="CH40" s="578"/>
      <c r="CI40" s="578"/>
      <c r="CJ40" s="578"/>
      <c r="CK40" s="578"/>
      <c r="CL40" s="578"/>
      <c r="CM40" s="578"/>
      <c r="CN40" s="578"/>
      <c r="CO40" s="578"/>
      <c r="CP40" s="578"/>
      <c r="CQ40" s="579"/>
      <c r="CR40" s="580">
        <v>286532</v>
      </c>
      <c r="CS40" s="485"/>
      <c r="CT40" s="485"/>
      <c r="CU40" s="485"/>
      <c r="CV40" s="485"/>
      <c r="CW40" s="485"/>
      <c r="CX40" s="485"/>
      <c r="CY40" s="581"/>
      <c r="CZ40" s="582">
        <v>0.7</v>
      </c>
      <c r="DA40" s="609"/>
      <c r="DB40" s="609"/>
      <c r="DC40" s="610"/>
      <c r="DD40" s="584">
        <v>228638</v>
      </c>
      <c r="DE40" s="485"/>
      <c r="DF40" s="485"/>
      <c r="DG40" s="485"/>
      <c r="DH40" s="485"/>
      <c r="DI40" s="485"/>
      <c r="DJ40" s="485"/>
      <c r="DK40" s="581"/>
      <c r="DL40" s="584" t="s">
        <v>366</v>
      </c>
      <c r="DM40" s="485"/>
      <c r="DN40" s="485"/>
      <c r="DO40" s="485"/>
      <c r="DP40" s="485"/>
      <c r="DQ40" s="485"/>
      <c r="DR40" s="485"/>
      <c r="DS40" s="485"/>
      <c r="DT40" s="485"/>
      <c r="DU40" s="485"/>
      <c r="DV40" s="581"/>
      <c r="DW40" s="582" t="s">
        <v>366</v>
      </c>
      <c r="DX40" s="609"/>
      <c r="DY40" s="609"/>
      <c r="DZ40" s="609"/>
      <c r="EA40" s="609"/>
      <c r="EB40" s="609"/>
      <c r="EC40" s="618"/>
    </row>
    <row r="41" spans="2:133" ht="11.25" customHeight="1" x14ac:dyDescent="0.15">
      <c r="AQ41" s="611" t="s">
        <v>491</v>
      </c>
      <c r="AR41" s="612"/>
      <c r="AS41" s="612"/>
      <c r="AT41" s="612"/>
      <c r="AU41" s="612"/>
      <c r="AV41" s="612"/>
      <c r="AW41" s="612"/>
      <c r="AX41" s="612"/>
      <c r="AY41" s="613"/>
      <c r="AZ41" s="594">
        <v>2535742</v>
      </c>
      <c r="BA41" s="614"/>
      <c r="BB41" s="614"/>
      <c r="BC41" s="614"/>
      <c r="BD41" s="595"/>
      <c r="BE41" s="595"/>
      <c r="BF41" s="615"/>
      <c r="BG41" s="381"/>
      <c r="BH41" s="382"/>
      <c r="BI41" s="382"/>
      <c r="BJ41" s="382"/>
      <c r="BK41" s="382"/>
      <c r="BL41" s="23"/>
      <c r="BM41" s="592" t="s">
        <v>479</v>
      </c>
      <c r="BN41" s="592"/>
      <c r="BO41" s="592"/>
      <c r="BP41" s="592"/>
      <c r="BQ41" s="592"/>
      <c r="BR41" s="592"/>
      <c r="BS41" s="592"/>
      <c r="BT41" s="592"/>
      <c r="BU41" s="593"/>
      <c r="BV41" s="594">
        <v>281</v>
      </c>
      <c r="BW41" s="614"/>
      <c r="BX41" s="614"/>
      <c r="BY41" s="614"/>
      <c r="BZ41" s="614"/>
      <c r="CA41" s="614"/>
      <c r="CB41" s="616"/>
      <c r="CD41" s="577" t="s">
        <v>84</v>
      </c>
      <c r="CE41" s="578"/>
      <c r="CF41" s="578"/>
      <c r="CG41" s="578"/>
      <c r="CH41" s="578"/>
      <c r="CI41" s="578"/>
      <c r="CJ41" s="578"/>
      <c r="CK41" s="578"/>
      <c r="CL41" s="578"/>
      <c r="CM41" s="578"/>
      <c r="CN41" s="578"/>
      <c r="CO41" s="578"/>
      <c r="CP41" s="578"/>
      <c r="CQ41" s="579"/>
      <c r="CR41" s="580" t="s">
        <v>366</v>
      </c>
      <c r="CS41" s="607"/>
      <c r="CT41" s="607"/>
      <c r="CU41" s="607"/>
      <c r="CV41" s="607"/>
      <c r="CW41" s="607"/>
      <c r="CX41" s="607"/>
      <c r="CY41" s="608"/>
      <c r="CZ41" s="582" t="s">
        <v>366</v>
      </c>
      <c r="DA41" s="609"/>
      <c r="DB41" s="609"/>
      <c r="DC41" s="610"/>
      <c r="DD41" s="584" t="s">
        <v>366</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194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421</v>
      </c>
      <c r="CE42" s="578"/>
      <c r="CF42" s="578"/>
      <c r="CG42" s="578"/>
      <c r="CH42" s="578"/>
      <c r="CI42" s="578"/>
      <c r="CJ42" s="578"/>
      <c r="CK42" s="578"/>
      <c r="CL42" s="578"/>
      <c r="CM42" s="578"/>
      <c r="CN42" s="578"/>
      <c r="CO42" s="578"/>
      <c r="CP42" s="578"/>
      <c r="CQ42" s="579"/>
      <c r="CR42" s="580">
        <v>5256767</v>
      </c>
      <c r="CS42" s="485"/>
      <c r="CT42" s="485"/>
      <c r="CU42" s="485"/>
      <c r="CV42" s="485"/>
      <c r="CW42" s="485"/>
      <c r="CX42" s="485"/>
      <c r="CY42" s="581"/>
      <c r="CZ42" s="582">
        <v>13.6</v>
      </c>
      <c r="DA42" s="351"/>
      <c r="DB42" s="351"/>
      <c r="DC42" s="583"/>
      <c r="DD42" s="584">
        <v>625569</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216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12</v>
      </c>
      <c r="CE43" s="578"/>
      <c r="CF43" s="578"/>
      <c r="CG43" s="578"/>
      <c r="CH43" s="578"/>
      <c r="CI43" s="578"/>
      <c r="CJ43" s="578"/>
      <c r="CK43" s="578"/>
      <c r="CL43" s="578"/>
      <c r="CM43" s="578"/>
      <c r="CN43" s="578"/>
      <c r="CO43" s="578"/>
      <c r="CP43" s="578"/>
      <c r="CQ43" s="579"/>
      <c r="CR43" s="580">
        <v>391535</v>
      </c>
      <c r="CS43" s="607"/>
      <c r="CT43" s="607"/>
      <c r="CU43" s="607"/>
      <c r="CV43" s="607"/>
      <c r="CW43" s="607"/>
      <c r="CX43" s="607"/>
      <c r="CY43" s="608"/>
      <c r="CZ43" s="582">
        <v>1</v>
      </c>
      <c r="DA43" s="609"/>
      <c r="DB43" s="609"/>
      <c r="DC43" s="610"/>
      <c r="DD43" s="584">
        <v>391535</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74</v>
      </c>
      <c r="CD44" s="386" t="s">
        <v>197</v>
      </c>
      <c r="CE44" s="388"/>
      <c r="CF44" s="577" t="s">
        <v>175</v>
      </c>
      <c r="CG44" s="578"/>
      <c r="CH44" s="578"/>
      <c r="CI44" s="578"/>
      <c r="CJ44" s="578"/>
      <c r="CK44" s="578"/>
      <c r="CL44" s="578"/>
      <c r="CM44" s="578"/>
      <c r="CN44" s="578"/>
      <c r="CO44" s="578"/>
      <c r="CP44" s="578"/>
      <c r="CQ44" s="579"/>
      <c r="CR44" s="580">
        <v>5226008</v>
      </c>
      <c r="CS44" s="485"/>
      <c r="CT44" s="485"/>
      <c r="CU44" s="485"/>
      <c r="CV44" s="485"/>
      <c r="CW44" s="485"/>
      <c r="CX44" s="485"/>
      <c r="CY44" s="581"/>
      <c r="CZ44" s="582">
        <v>13.6</v>
      </c>
      <c r="DA44" s="351"/>
      <c r="DB44" s="351"/>
      <c r="DC44" s="583"/>
      <c r="DD44" s="584">
        <v>625490</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492</v>
      </c>
      <c r="CG45" s="578"/>
      <c r="CH45" s="578"/>
      <c r="CI45" s="578"/>
      <c r="CJ45" s="578"/>
      <c r="CK45" s="578"/>
      <c r="CL45" s="578"/>
      <c r="CM45" s="578"/>
      <c r="CN45" s="578"/>
      <c r="CO45" s="578"/>
      <c r="CP45" s="578"/>
      <c r="CQ45" s="579"/>
      <c r="CR45" s="580">
        <v>1728601</v>
      </c>
      <c r="CS45" s="607"/>
      <c r="CT45" s="607"/>
      <c r="CU45" s="607"/>
      <c r="CV45" s="607"/>
      <c r="CW45" s="607"/>
      <c r="CX45" s="607"/>
      <c r="CY45" s="608"/>
      <c r="CZ45" s="582">
        <v>4.5</v>
      </c>
      <c r="DA45" s="609"/>
      <c r="DB45" s="609"/>
      <c r="DC45" s="610"/>
      <c r="DD45" s="584">
        <v>21648</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246</v>
      </c>
      <c r="CG46" s="578"/>
      <c r="CH46" s="578"/>
      <c r="CI46" s="578"/>
      <c r="CJ46" s="578"/>
      <c r="CK46" s="578"/>
      <c r="CL46" s="578"/>
      <c r="CM46" s="578"/>
      <c r="CN46" s="578"/>
      <c r="CO46" s="578"/>
      <c r="CP46" s="578"/>
      <c r="CQ46" s="579"/>
      <c r="CR46" s="580">
        <v>3470951</v>
      </c>
      <c r="CS46" s="485"/>
      <c r="CT46" s="485"/>
      <c r="CU46" s="485"/>
      <c r="CV46" s="485"/>
      <c r="CW46" s="485"/>
      <c r="CX46" s="485"/>
      <c r="CY46" s="581"/>
      <c r="CZ46" s="582">
        <v>9</v>
      </c>
      <c r="DA46" s="351"/>
      <c r="DB46" s="351"/>
      <c r="DC46" s="583"/>
      <c r="DD46" s="584">
        <v>602386</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470</v>
      </c>
      <c r="CG47" s="578"/>
      <c r="CH47" s="578"/>
      <c r="CI47" s="578"/>
      <c r="CJ47" s="578"/>
      <c r="CK47" s="578"/>
      <c r="CL47" s="578"/>
      <c r="CM47" s="578"/>
      <c r="CN47" s="578"/>
      <c r="CO47" s="578"/>
      <c r="CP47" s="578"/>
      <c r="CQ47" s="579"/>
      <c r="CR47" s="580">
        <v>30759</v>
      </c>
      <c r="CS47" s="607"/>
      <c r="CT47" s="607"/>
      <c r="CU47" s="607"/>
      <c r="CV47" s="607"/>
      <c r="CW47" s="607"/>
      <c r="CX47" s="607"/>
      <c r="CY47" s="608"/>
      <c r="CZ47" s="582">
        <v>0.1</v>
      </c>
      <c r="DA47" s="609"/>
      <c r="DB47" s="609"/>
      <c r="DC47" s="610"/>
      <c r="DD47" s="584">
        <v>79</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225</v>
      </c>
      <c r="CG48" s="578"/>
      <c r="CH48" s="578"/>
      <c r="CI48" s="578"/>
      <c r="CJ48" s="578"/>
      <c r="CK48" s="578"/>
      <c r="CL48" s="578"/>
      <c r="CM48" s="578"/>
      <c r="CN48" s="578"/>
      <c r="CO48" s="578"/>
      <c r="CP48" s="578"/>
      <c r="CQ48" s="579"/>
      <c r="CR48" s="580" t="s">
        <v>366</v>
      </c>
      <c r="CS48" s="485"/>
      <c r="CT48" s="485"/>
      <c r="CU48" s="485"/>
      <c r="CV48" s="485"/>
      <c r="CW48" s="485"/>
      <c r="CX48" s="485"/>
      <c r="CY48" s="581"/>
      <c r="CZ48" s="582" t="s">
        <v>366</v>
      </c>
      <c r="DA48" s="351"/>
      <c r="DB48" s="351"/>
      <c r="DC48" s="583"/>
      <c r="DD48" s="584" t="s">
        <v>366</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7</v>
      </c>
      <c r="CE49" s="592"/>
      <c r="CF49" s="592"/>
      <c r="CG49" s="592"/>
      <c r="CH49" s="592"/>
      <c r="CI49" s="592"/>
      <c r="CJ49" s="592"/>
      <c r="CK49" s="592"/>
      <c r="CL49" s="592"/>
      <c r="CM49" s="592"/>
      <c r="CN49" s="592"/>
      <c r="CO49" s="592"/>
      <c r="CP49" s="592"/>
      <c r="CQ49" s="593"/>
      <c r="CR49" s="594">
        <v>38513988</v>
      </c>
      <c r="CS49" s="595"/>
      <c r="CT49" s="595"/>
      <c r="CU49" s="595"/>
      <c r="CV49" s="595"/>
      <c r="CW49" s="595"/>
      <c r="CX49" s="595"/>
      <c r="CY49" s="596"/>
      <c r="CZ49" s="597">
        <v>100</v>
      </c>
      <c r="DA49" s="598"/>
      <c r="DB49" s="598"/>
      <c r="DC49" s="599"/>
      <c r="DD49" s="600">
        <v>25847002</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7pP+KekROIUoErg0CSLF8MTuLPXMbGL/XYCy7soIbPMiz7R4aVRD+Zv9IYCl4HqPAi2B042wTSeh9TK8plBwFw==" saltValue="VPZgi6J/TCmf00FAwhEF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orientation="portrait" r:id="rId1"/>
  <headerFooter alignWithMargins="0">
    <oddFooter>&amp;C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399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228</v>
      </c>
      <c r="DK2" s="1010"/>
      <c r="DL2" s="1010"/>
      <c r="DM2" s="1010"/>
      <c r="DN2" s="1010"/>
      <c r="DO2" s="1011"/>
      <c r="DP2" s="69"/>
      <c r="DQ2" s="1009" t="s">
        <v>292</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447</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494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495</v>
      </c>
      <c r="B5" s="689"/>
      <c r="C5" s="689"/>
      <c r="D5" s="689"/>
      <c r="E5" s="689"/>
      <c r="F5" s="689"/>
      <c r="G5" s="689"/>
      <c r="H5" s="689"/>
      <c r="I5" s="689"/>
      <c r="J5" s="689"/>
      <c r="K5" s="689"/>
      <c r="L5" s="689"/>
      <c r="M5" s="689"/>
      <c r="N5" s="689"/>
      <c r="O5" s="689"/>
      <c r="P5" s="690"/>
      <c r="Q5" s="680" t="s">
        <v>295</v>
      </c>
      <c r="R5" s="681"/>
      <c r="S5" s="681"/>
      <c r="T5" s="681"/>
      <c r="U5" s="682"/>
      <c r="V5" s="680" t="s">
        <v>266</v>
      </c>
      <c r="W5" s="681"/>
      <c r="X5" s="681"/>
      <c r="Y5" s="681"/>
      <c r="Z5" s="682"/>
      <c r="AA5" s="680" t="s">
        <v>496</v>
      </c>
      <c r="AB5" s="681"/>
      <c r="AC5" s="681"/>
      <c r="AD5" s="681"/>
      <c r="AE5" s="681"/>
      <c r="AF5" s="764" t="s">
        <v>361</v>
      </c>
      <c r="AG5" s="681"/>
      <c r="AH5" s="681"/>
      <c r="AI5" s="681"/>
      <c r="AJ5" s="686"/>
      <c r="AK5" s="681" t="s">
        <v>148</v>
      </c>
      <c r="AL5" s="681"/>
      <c r="AM5" s="681"/>
      <c r="AN5" s="681"/>
      <c r="AO5" s="682"/>
      <c r="AP5" s="680" t="s">
        <v>117</v>
      </c>
      <c r="AQ5" s="681"/>
      <c r="AR5" s="681"/>
      <c r="AS5" s="681"/>
      <c r="AT5" s="682"/>
      <c r="AU5" s="680" t="s">
        <v>497</v>
      </c>
      <c r="AV5" s="681"/>
      <c r="AW5" s="681"/>
      <c r="AX5" s="681"/>
      <c r="AY5" s="686"/>
      <c r="AZ5" s="72"/>
      <c r="BA5" s="72"/>
      <c r="BB5" s="72"/>
      <c r="BC5" s="72"/>
      <c r="BD5" s="72"/>
      <c r="BE5" s="84"/>
      <c r="BF5" s="84"/>
      <c r="BG5" s="84"/>
      <c r="BH5" s="84"/>
      <c r="BI5" s="84"/>
      <c r="BJ5" s="84"/>
      <c r="BK5" s="84"/>
      <c r="BL5" s="84"/>
      <c r="BM5" s="84"/>
      <c r="BN5" s="84"/>
      <c r="BO5" s="84"/>
      <c r="BP5" s="84"/>
      <c r="BQ5" s="688" t="s">
        <v>406</v>
      </c>
      <c r="BR5" s="689"/>
      <c r="BS5" s="689"/>
      <c r="BT5" s="689"/>
      <c r="BU5" s="689"/>
      <c r="BV5" s="689"/>
      <c r="BW5" s="689"/>
      <c r="BX5" s="689"/>
      <c r="BY5" s="689"/>
      <c r="BZ5" s="689"/>
      <c r="CA5" s="689"/>
      <c r="CB5" s="689"/>
      <c r="CC5" s="689"/>
      <c r="CD5" s="689"/>
      <c r="CE5" s="689"/>
      <c r="CF5" s="689"/>
      <c r="CG5" s="690"/>
      <c r="CH5" s="680" t="s">
        <v>334</v>
      </c>
      <c r="CI5" s="681"/>
      <c r="CJ5" s="681"/>
      <c r="CK5" s="681"/>
      <c r="CL5" s="682"/>
      <c r="CM5" s="680" t="s">
        <v>35</v>
      </c>
      <c r="CN5" s="681"/>
      <c r="CO5" s="681"/>
      <c r="CP5" s="681"/>
      <c r="CQ5" s="682"/>
      <c r="CR5" s="680" t="s">
        <v>298</v>
      </c>
      <c r="CS5" s="681"/>
      <c r="CT5" s="681"/>
      <c r="CU5" s="681"/>
      <c r="CV5" s="682"/>
      <c r="CW5" s="680" t="s">
        <v>108</v>
      </c>
      <c r="CX5" s="681"/>
      <c r="CY5" s="681"/>
      <c r="CZ5" s="681"/>
      <c r="DA5" s="682"/>
      <c r="DB5" s="680" t="s">
        <v>344</v>
      </c>
      <c r="DC5" s="681"/>
      <c r="DD5" s="681"/>
      <c r="DE5" s="681"/>
      <c r="DF5" s="682"/>
      <c r="DG5" s="1021" t="s">
        <v>71</v>
      </c>
      <c r="DH5" s="1022"/>
      <c r="DI5" s="1022"/>
      <c r="DJ5" s="1022"/>
      <c r="DK5" s="1023"/>
      <c r="DL5" s="1021" t="s">
        <v>498</v>
      </c>
      <c r="DM5" s="1022"/>
      <c r="DN5" s="1022"/>
      <c r="DO5" s="1022"/>
      <c r="DP5" s="1023"/>
      <c r="DQ5" s="680" t="s">
        <v>499</v>
      </c>
      <c r="DR5" s="681"/>
      <c r="DS5" s="681"/>
      <c r="DT5" s="681"/>
      <c r="DU5" s="682"/>
      <c r="DV5" s="680" t="s">
        <v>497</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199</v>
      </c>
      <c r="C7" s="964"/>
      <c r="D7" s="964"/>
      <c r="E7" s="964"/>
      <c r="F7" s="964"/>
      <c r="G7" s="964"/>
      <c r="H7" s="964"/>
      <c r="I7" s="964"/>
      <c r="J7" s="964"/>
      <c r="K7" s="964"/>
      <c r="L7" s="964"/>
      <c r="M7" s="964"/>
      <c r="N7" s="964"/>
      <c r="O7" s="964"/>
      <c r="P7" s="965"/>
      <c r="Q7" s="966">
        <v>38681</v>
      </c>
      <c r="R7" s="967"/>
      <c r="S7" s="967"/>
      <c r="T7" s="967"/>
      <c r="U7" s="967"/>
      <c r="V7" s="967">
        <v>37855</v>
      </c>
      <c r="W7" s="967"/>
      <c r="X7" s="967"/>
      <c r="Y7" s="967"/>
      <c r="Z7" s="967"/>
      <c r="AA7" s="967">
        <v>826</v>
      </c>
      <c r="AB7" s="967"/>
      <c r="AC7" s="967"/>
      <c r="AD7" s="967"/>
      <c r="AE7" s="1012"/>
      <c r="AF7" s="1013">
        <v>799</v>
      </c>
      <c r="AG7" s="1014"/>
      <c r="AH7" s="1014"/>
      <c r="AI7" s="1014"/>
      <c r="AJ7" s="1015"/>
      <c r="AK7" s="1016">
        <v>999</v>
      </c>
      <c r="AL7" s="967"/>
      <c r="AM7" s="967"/>
      <c r="AN7" s="967"/>
      <c r="AO7" s="967"/>
      <c r="AP7" s="967">
        <v>42542</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294</v>
      </c>
      <c r="BT7" s="964"/>
      <c r="BU7" s="964"/>
      <c r="BV7" s="964"/>
      <c r="BW7" s="964"/>
      <c r="BX7" s="964"/>
      <c r="BY7" s="964"/>
      <c r="BZ7" s="964"/>
      <c r="CA7" s="964"/>
      <c r="CB7" s="964"/>
      <c r="CC7" s="964"/>
      <c r="CD7" s="964"/>
      <c r="CE7" s="964"/>
      <c r="CF7" s="964"/>
      <c r="CG7" s="965"/>
      <c r="CH7" s="1017">
        <v>-11</v>
      </c>
      <c r="CI7" s="1018"/>
      <c r="CJ7" s="1018"/>
      <c r="CK7" s="1018"/>
      <c r="CL7" s="1019"/>
      <c r="CM7" s="1017">
        <v>1722</v>
      </c>
      <c r="CN7" s="1018"/>
      <c r="CO7" s="1018"/>
      <c r="CP7" s="1018"/>
      <c r="CQ7" s="1019"/>
      <c r="CR7" s="1017">
        <v>30</v>
      </c>
      <c r="CS7" s="1018"/>
      <c r="CT7" s="1018"/>
      <c r="CU7" s="1018"/>
      <c r="CV7" s="1019"/>
      <c r="CW7" s="1017" t="s">
        <v>366</v>
      </c>
      <c r="CX7" s="1018"/>
      <c r="CY7" s="1018"/>
      <c r="CZ7" s="1018"/>
      <c r="DA7" s="1019"/>
      <c r="DB7" s="1017" t="s">
        <v>366</v>
      </c>
      <c r="DC7" s="1018"/>
      <c r="DD7" s="1018"/>
      <c r="DE7" s="1018"/>
      <c r="DF7" s="1019"/>
      <c r="DG7" s="1017" t="s">
        <v>366</v>
      </c>
      <c r="DH7" s="1018"/>
      <c r="DI7" s="1018"/>
      <c r="DJ7" s="1018"/>
      <c r="DK7" s="1019"/>
      <c r="DL7" s="1017" t="s">
        <v>366</v>
      </c>
      <c r="DM7" s="1018"/>
      <c r="DN7" s="1018"/>
      <c r="DO7" s="1018"/>
      <c r="DP7" s="1019"/>
      <c r="DQ7" s="1017" t="s">
        <v>366</v>
      </c>
      <c r="DR7" s="1018"/>
      <c r="DS7" s="1018"/>
      <c r="DT7" s="1018"/>
      <c r="DU7" s="1019"/>
      <c r="DV7" s="963"/>
      <c r="DW7" s="964"/>
      <c r="DX7" s="964"/>
      <c r="DY7" s="964"/>
      <c r="DZ7" s="1020"/>
      <c r="EA7" s="81"/>
    </row>
    <row r="8" spans="1:131" s="53" customFormat="1" ht="26.25" customHeight="1" x14ac:dyDescent="0.15">
      <c r="A8" s="59">
        <v>2</v>
      </c>
      <c r="B8" s="952" t="s">
        <v>501</v>
      </c>
      <c r="C8" s="953"/>
      <c r="D8" s="953"/>
      <c r="E8" s="953"/>
      <c r="F8" s="953"/>
      <c r="G8" s="953"/>
      <c r="H8" s="953"/>
      <c r="I8" s="953"/>
      <c r="J8" s="953"/>
      <c r="K8" s="953"/>
      <c r="L8" s="953"/>
      <c r="M8" s="953"/>
      <c r="N8" s="953"/>
      <c r="O8" s="953"/>
      <c r="P8" s="954"/>
      <c r="Q8" s="955">
        <v>1241</v>
      </c>
      <c r="R8" s="956"/>
      <c r="S8" s="956"/>
      <c r="T8" s="956"/>
      <c r="U8" s="956"/>
      <c r="V8" s="956">
        <v>1208</v>
      </c>
      <c r="W8" s="956"/>
      <c r="X8" s="956"/>
      <c r="Y8" s="956"/>
      <c r="Z8" s="956"/>
      <c r="AA8" s="956">
        <v>33</v>
      </c>
      <c r="AB8" s="956"/>
      <c r="AC8" s="956"/>
      <c r="AD8" s="956"/>
      <c r="AE8" s="962"/>
      <c r="AF8" s="982">
        <v>30</v>
      </c>
      <c r="AG8" s="960"/>
      <c r="AH8" s="960"/>
      <c r="AI8" s="960"/>
      <c r="AJ8" s="983"/>
      <c r="AK8" s="961">
        <v>497</v>
      </c>
      <c r="AL8" s="956"/>
      <c r="AM8" s="956"/>
      <c r="AN8" s="956"/>
      <c r="AO8" s="956"/>
      <c r="AP8" s="956">
        <v>4668</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545</v>
      </c>
      <c r="BT8" s="953"/>
      <c r="BU8" s="953"/>
      <c r="BV8" s="953"/>
      <c r="BW8" s="953"/>
      <c r="BX8" s="953"/>
      <c r="BY8" s="953"/>
      <c r="BZ8" s="953"/>
      <c r="CA8" s="953"/>
      <c r="CB8" s="953"/>
      <c r="CC8" s="953"/>
      <c r="CD8" s="953"/>
      <c r="CE8" s="953"/>
      <c r="CF8" s="953"/>
      <c r="CG8" s="954"/>
      <c r="CH8" s="959">
        <v>5</v>
      </c>
      <c r="CI8" s="960"/>
      <c r="CJ8" s="960"/>
      <c r="CK8" s="960"/>
      <c r="CL8" s="970"/>
      <c r="CM8" s="959">
        <v>99</v>
      </c>
      <c r="CN8" s="960"/>
      <c r="CO8" s="960"/>
      <c r="CP8" s="960"/>
      <c r="CQ8" s="970"/>
      <c r="CR8" s="959">
        <v>93</v>
      </c>
      <c r="CS8" s="960"/>
      <c r="CT8" s="960"/>
      <c r="CU8" s="960"/>
      <c r="CV8" s="970"/>
      <c r="CW8" s="959" t="s">
        <v>366</v>
      </c>
      <c r="CX8" s="960"/>
      <c r="CY8" s="960"/>
      <c r="CZ8" s="960"/>
      <c r="DA8" s="970"/>
      <c r="DB8" s="959" t="s">
        <v>366</v>
      </c>
      <c r="DC8" s="960"/>
      <c r="DD8" s="960"/>
      <c r="DE8" s="960"/>
      <c r="DF8" s="970"/>
      <c r="DG8" s="959" t="s">
        <v>366</v>
      </c>
      <c r="DH8" s="960"/>
      <c r="DI8" s="960"/>
      <c r="DJ8" s="960"/>
      <c r="DK8" s="970"/>
      <c r="DL8" s="959" t="s">
        <v>366</v>
      </c>
      <c r="DM8" s="960"/>
      <c r="DN8" s="960"/>
      <c r="DO8" s="960"/>
      <c r="DP8" s="970"/>
      <c r="DQ8" s="959" t="s">
        <v>366</v>
      </c>
      <c r="DR8" s="960"/>
      <c r="DS8" s="960"/>
      <c r="DT8" s="960"/>
      <c r="DU8" s="970"/>
      <c r="DV8" s="952"/>
      <c r="DW8" s="953"/>
      <c r="DX8" s="953"/>
      <c r="DY8" s="953"/>
      <c r="DZ8" s="971"/>
      <c r="EA8" s="81"/>
    </row>
    <row r="9" spans="1:131" s="53" customFormat="1" ht="26.25" customHeight="1" x14ac:dyDescent="0.15">
      <c r="A9" s="59">
        <v>3</v>
      </c>
      <c r="B9" s="952" t="s">
        <v>502</v>
      </c>
      <c r="C9" s="953"/>
      <c r="D9" s="953"/>
      <c r="E9" s="953"/>
      <c r="F9" s="953"/>
      <c r="G9" s="953"/>
      <c r="H9" s="953"/>
      <c r="I9" s="953"/>
      <c r="J9" s="953"/>
      <c r="K9" s="953"/>
      <c r="L9" s="953"/>
      <c r="M9" s="953"/>
      <c r="N9" s="953"/>
      <c r="O9" s="953"/>
      <c r="P9" s="954"/>
      <c r="Q9" s="955">
        <v>111</v>
      </c>
      <c r="R9" s="956"/>
      <c r="S9" s="956"/>
      <c r="T9" s="956"/>
      <c r="U9" s="956"/>
      <c r="V9" s="956">
        <v>111</v>
      </c>
      <c r="W9" s="956"/>
      <c r="X9" s="956"/>
      <c r="Y9" s="956"/>
      <c r="Z9" s="956"/>
      <c r="AA9" s="956" t="s">
        <v>366</v>
      </c>
      <c r="AB9" s="956"/>
      <c r="AC9" s="956"/>
      <c r="AD9" s="956"/>
      <c r="AE9" s="962"/>
      <c r="AF9" s="982" t="s">
        <v>366</v>
      </c>
      <c r="AG9" s="960"/>
      <c r="AH9" s="960"/>
      <c r="AI9" s="960"/>
      <c r="AJ9" s="983"/>
      <c r="AK9" s="961">
        <v>111</v>
      </c>
      <c r="AL9" s="956"/>
      <c r="AM9" s="956"/>
      <c r="AN9" s="956"/>
      <c r="AO9" s="956"/>
      <c r="AP9" s="956" t="s">
        <v>366</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221</v>
      </c>
      <c r="BT9" s="953"/>
      <c r="BU9" s="953"/>
      <c r="BV9" s="953"/>
      <c r="BW9" s="953"/>
      <c r="BX9" s="953"/>
      <c r="BY9" s="953"/>
      <c r="BZ9" s="953"/>
      <c r="CA9" s="953"/>
      <c r="CB9" s="953"/>
      <c r="CC9" s="953"/>
      <c r="CD9" s="953"/>
      <c r="CE9" s="953"/>
      <c r="CF9" s="953"/>
      <c r="CG9" s="954"/>
      <c r="CH9" s="959">
        <v>-8</v>
      </c>
      <c r="CI9" s="960"/>
      <c r="CJ9" s="960"/>
      <c r="CK9" s="960"/>
      <c r="CL9" s="970"/>
      <c r="CM9" s="959">
        <v>76</v>
      </c>
      <c r="CN9" s="960"/>
      <c r="CO9" s="960"/>
      <c r="CP9" s="960"/>
      <c r="CQ9" s="970"/>
      <c r="CR9" s="959">
        <v>10</v>
      </c>
      <c r="CS9" s="960"/>
      <c r="CT9" s="960"/>
      <c r="CU9" s="960"/>
      <c r="CV9" s="970"/>
      <c r="CW9" s="959">
        <v>5</v>
      </c>
      <c r="CX9" s="960"/>
      <c r="CY9" s="960"/>
      <c r="CZ9" s="960"/>
      <c r="DA9" s="970"/>
      <c r="DB9" s="959" t="s">
        <v>366</v>
      </c>
      <c r="DC9" s="960"/>
      <c r="DD9" s="960"/>
      <c r="DE9" s="960"/>
      <c r="DF9" s="970"/>
      <c r="DG9" s="959" t="s">
        <v>366</v>
      </c>
      <c r="DH9" s="960"/>
      <c r="DI9" s="960"/>
      <c r="DJ9" s="960"/>
      <c r="DK9" s="970"/>
      <c r="DL9" s="959" t="s">
        <v>366</v>
      </c>
      <c r="DM9" s="960"/>
      <c r="DN9" s="960"/>
      <c r="DO9" s="960"/>
      <c r="DP9" s="970"/>
      <c r="DQ9" s="959" t="s">
        <v>366</v>
      </c>
      <c r="DR9" s="960"/>
      <c r="DS9" s="960"/>
      <c r="DT9" s="960"/>
      <c r="DU9" s="970"/>
      <c r="DV9" s="952"/>
      <c r="DW9" s="953"/>
      <c r="DX9" s="953"/>
      <c r="DY9" s="953"/>
      <c r="DZ9" s="971"/>
      <c r="EA9" s="81"/>
    </row>
    <row r="10" spans="1:131" s="53" customFormat="1" ht="26.25" customHeight="1" x14ac:dyDescent="0.15">
      <c r="A10" s="59">
        <v>4</v>
      </c>
      <c r="B10" s="952" t="s">
        <v>503</v>
      </c>
      <c r="C10" s="953"/>
      <c r="D10" s="953"/>
      <c r="E10" s="953"/>
      <c r="F10" s="953"/>
      <c r="G10" s="953"/>
      <c r="H10" s="953"/>
      <c r="I10" s="953"/>
      <c r="J10" s="953"/>
      <c r="K10" s="953"/>
      <c r="L10" s="953"/>
      <c r="M10" s="953"/>
      <c r="N10" s="953"/>
      <c r="O10" s="953"/>
      <c r="P10" s="954"/>
      <c r="Q10" s="955">
        <v>1</v>
      </c>
      <c r="R10" s="956"/>
      <c r="S10" s="956"/>
      <c r="T10" s="956"/>
      <c r="U10" s="956"/>
      <c r="V10" s="956">
        <v>0</v>
      </c>
      <c r="W10" s="956"/>
      <c r="X10" s="956"/>
      <c r="Y10" s="956"/>
      <c r="Z10" s="956"/>
      <c r="AA10" s="956">
        <v>0</v>
      </c>
      <c r="AB10" s="956"/>
      <c r="AC10" s="956"/>
      <c r="AD10" s="956"/>
      <c r="AE10" s="962"/>
      <c r="AF10" s="982">
        <v>0</v>
      </c>
      <c r="AG10" s="960"/>
      <c r="AH10" s="960"/>
      <c r="AI10" s="960"/>
      <c r="AJ10" s="983"/>
      <c r="AK10" s="961" t="s">
        <v>366</v>
      </c>
      <c r="AL10" s="956"/>
      <c r="AM10" s="956"/>
      <c r="AN10" s="956"/>
      <c r="AO10" s="956"/>
      <c r="AP10" s="956" t="s">
        <v>366</v>
      </c>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134</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275</v>
      </c>
      <c r="B23" s="930" t="s">
        <v>115</v>
      </c>
      <c r="C23" s="931"/>
      <c r="D23" s="931"/>
      <c r="E23" s="931"/>
      <c r="F23" s="931"/>
      <c r="G23" s="931"/>
      <c r="H23" s="931"/>
      <c r="I23" s="931"/>
      <c r="J23" s="931"/>
      <c r="K23" s="931"/>
      <c r="L23" s="931"/>
      <c r="M23" s="931"/>
      <c r="N23" s="931"/>
      <c r="O23" s="931"/>
      <c r="P23" s="932"/>
      <c r="Q23" s="1001">
        <v>39426</v>
      </c>
      <c r="R23" s="942"/>
      <c r="S23" s="942"/>
      <c r="T23" s="942"/>
      <c r="U23" s="942"/>
      <c r="V23" s="942">
        <v>38566</v>
      </c>
      <c r="W23" s="942"/>
      <c r="X23" s="942"/>
      <c r="Y23" s="942"/>
      <c r="Z23" s="942"/>
      <c r="AA23" s="942">
        <v>859</v>
      </c>
      <c r="AB23" s="942"/>
      <c r="AC23" s="942"/>
      <c r="AD23" s="942"/>
      <c r="AE23" s="1002"/>
      <c r="AF23" s="973">
        <v>830</v>
      </c>
      <c r="AG23" s="942"/>
      <c r="AH23" s="942"/>
      <c r="AI23" s="942"/>
      <c r="AJ23" s="974"/>
      <c r="AK23" s="975"/>
      <c r="AL23" s="941"/>
      <c r="AM23" s="941"/>
      <c r="AN23" s="941"/>
      <c r="AO23" s="941"/>
      <c r="AP23" s="942">
        <v>47211</v>
      </c>
      <c r="AQ23" s="942"/>
      <c r="AR23" s="942"/>
      <c r="AS23" s="942"/>
      <c r="AT23" s="942"/>
      <c r="AU23" s="943"/>
      <c r="AV23" s="943"/>
      <c r="AW23" s="943"/>
      <c r="AX23" s="943"/>
      <c r="AY23" s="944"/>
      <c r="AZ23" s="977" t="s">
        <v>366</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160</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29</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495</v>
      </c>
      <c r="B26" s="689"/>
      <c r="C26" s="689"/>
      <c r="D26" s="689"/>
      <c r="E26" s="689"/>
      <c r="F26" s="689"/>
      <c r="G26" s="689"/>
      <c r="H26" s="689"/>
      <c r="I26" s="689"/>
      <c r="J26" s="689"/>
      <c r="K26" s="689"/>
      <c r="L26" s="689"/>
      <c r="M26" s="689"/>
      <c r="N26" s="689"/>
      <c r="O26" s="689"/>
      <c r="P26" s="690"/>
      <c r="Q26" s="680" t="s">
        <v>416</v>
      </c>
      <c r="R26" s="681"/>
      <c r="S26" s="681"/>
      <c r="T26" s="681"/>
      <c r="U26" s="682"/>
      <c r="V26" s="680" t="s">
        <v>448</v>
      </c>
      <c r="W26" s="681"/>
      <c r="X26" s="681"/>
      <c r="Y26" s="681"/>
      <c r="Z26" s="682"/>
      <c r="AA26" s="680" t="s">
        <v>62</v>
      </c>
      <c r="AB26" s="681"/>
      <c r="AC26" s="681"/>
      <c r="AD26" s="681"/>
      <c r="AE26" s="681"/>
      <c r="AF26" s="766" t="s">
        <v>104</v>
      </c>
      <c r="AG26" s="695"/>
      <c r="AH26" s="695"/>
      <c r="AI26" s="695"/>
      <c r="AJ26" s="767"/>
      <c r="AK26" s="681" t="s">
        <v>481</v>
      </c>
      <c r="AL26" s="681"/>
      <c r="AM26" s="681"/>
      <c r="AN26" s="681"/>
      <c r="AO26" s="682"/>
      <c r="AP26" s="680" t="s">
        <v>5</v>
      </c>
      <c r="AQ26" s="681"/>
      <c r="AR26" s="681"/>
      <c r="AS26" s="681"/>
      <c r="AT26" s="682"/>
      <c r="AU26" s="680" t="s">
        <v>505</v>
      </c>
      <c r="AV26" s="681"/>
      <c r="AW26" s="681"/>
      <c r="AX26" s="681"/>
      <c r="AY26" s="682"/>
      <c r="AZ26" s="680" t="s">
        <v>506</v>
      </c>
      <c r="BA26" s="681"/>
      <c r="BB26" s="681"/>
      <c r="BC26" s="681"/>
      <c r="BD26" s="682"/>
      <c r="BE26" s="680" t="s">
        <v>497</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507</v>
      </c>
      <c r="C28" s="964"/>
      <c r="D28" s="964"/>
      <c r="E28" s="964"/>
      <c r="F28" s="964"/>
      <c r="G28" s="964"/>
      <c r="H28" s="964"/>
      <c r="I28" s="964"/>
      <c r="J28" s="964"/>
      <c r="K28" s="964"/>
      <c r="L28" s="964"/>
      <c r="M28" s="964"/>
      <c r="N28" s="964"/>
      <c r="O28" s="964"/>
      <c r="P28" s="965"/>
      <c r="Q28" s="990">
        <v>12324</v>
      </c>
      <c r="R28" s="991"/>
      <c r="S28" s="991"/>
      <c r="T28" s="991"/>
      <c r="U28" s="991"/>
      <c r="V28" s="991">
        <v>11509</v>
      </c>
      <c r="W28" s="991"/>
      <c r="X28" s="991"/>
      <c r="Y28" s="991"/>
      <c r="Z28" s="991"/>
      <c r="AA28" s="991">
        <v>815</v>
      </c>
      <c r="AB28" s="991"/>
      <c r="AC28" s="991"/>
      <c r="AD28" s="991"/>
      <c r="AE28" s="992"/>
      <c r="AF28" s="993">
        <v>811</v>
      </c>
      <c r="AG28" s="991"/>
      <c r="AH28" s="991"/>
      <c r="AI28" s="991"/>
      <c r="AJ28" s="994"/>
      <c r="AK28" s="995">
        <v>870</v>
      </c>
      <c r="AL28" s="991"/>
      <c r="AM28" s="991"/>
      <c r="AN28" s="991"/>
      <c r="AO28" s="991"/>
      <c r="AP28" s="991" t="s">
        <v>366</v>
      </c>
      <c r="AQ28" s="991"/>
      <c r="AR28" s="991"/>
      <c r="AS28" s="991"/>
      <c r="AT28" s="991"/>
      <c r="AU28" s="991" t="s">
        <v>366</v>
      </c>
      <c r="AV28" s="991"/>
      <c r="AW28" s="991"/>
      <c r="AX28" s="991"/>
      <c r="AY28" s="991"/>
      <c r="AZ28" s="996"/>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198</v>
      </c>
      <c r="C29" s="953"/>
      <c r="D29" s="953"/>
      <c r="E29" s="953"/>
      <c r="F29" s="953"/>
      <c r="G29" s="953"/>
      <c r="H29" s="953"/>
      <c r="I29" s="953"/>
      <c r="J29" s="953"/>
      <c r="K29" s="953"/>
      <c r="L29" s="953"/>
      <c r="M29" s="953"/>
      <c r="N29" s="953"/>
      <c r="O29" s="953"/>
      <c r="P29" s="954"/>
      <c r="Q29" s="955">
        <v>8242</v>
      </c>
      <c r="R29" s="956"/>
      <c r="S29" s="956"/>
      <c r="T29" s="956"/>
      <c r="U29" s="956"/>
      <c r="V29" s="956">
        <v>7955</v>
      </c>
      <c r="W29" s="956"/>
      <c r="X29" s="956"/>
      <c r="Y29" s="956"/>
      <c r="Z29" s="956"/>
      <c r="AA29" s="956">
        <v>287</v>
      </c>
      <c r="AB29" s="956"/>
      <c r="AC29" s="956"/>
      <c r="AD29" s="956"/>
      <c r="AE29" s="962"/>
      <c r="AF29" s="982">
        <v>287</v>
      </c>
      <c r="AG29" s="960"/>
      <c r="AH29" s="960"/>
      <c r="AI29" s="960"/>
      <c r="AJ29" s="983"/>
      <c r="AK29" s="961">
        <v>1284</v>
      </c>
      <c r="AL29" s="956"/>
      <c r="AM29" s="956"/>
      <c r="AN29" s="956"/>
      <c r="AO29" s="956"/>
      <c r="AP29" s="956" t="s">
        <v>366</v>
      </c>
      <c r="AQ29" s="956"/>
      <c r="AR29" s="956"/>
      <c r="AS29" s="956"/>
      <c r="AT29" s="956"/>
      <c r="AU29" s="956" t="s">
        <v>366</v>
      </c>
      <c r="AV29" s="956"/>
      <c r="AW29" s="956"/>
      <c r="AX29" s="956"/>
      <c r="AY29" s="956"/>
      <c r="AZ29" s="989"/>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504</v>
      </c>
      <c r="C30" s="953"/>
      <c r="D30" s="953"/>
      <c r="E30" s="953"/>
      <c r="F30" s="953"/>
      <c r="G30" s="953"/>
      <c r="H30" s="953"/>
      <c r="I30" s="953"/>
      <c r="J30" s="953"/>
      <c r="K30" s="953"/>
      <c r="L30" s="953"/>
      <c r="M30" s="953"/>
      <c r="N30" s="953"/>
      <c r="O30" s="953"/>
      <c r="P30" s="954"/>
      <c r="Q30" s="955">
        <v>2689</v>
      </c>
      <c r="R30" s="956"/>
      <c r="S30" s="956"/>
      <c r="T30" s="956"/>
      <c r="U30" s="956"/>
      <c r="V30" s="956">
        <v>2672</v>
      </c>
      <c r="W30" s="956"/>
      <c r="X30" s="956"/>
      <c r="Y30" s="956"/>
      <c r="Z30" s="956"/>
      <c r="AA30" s="956">
        <v>17</v>
      </c>
      <c r="AB30" s="956"/>
      <c r="AC30" s="956"/>
      <c r="AD30" s="956"/>
      <c r="AE30" s="962"/>
      <c r="AF30" s="982">
        <v>17</v>
      </c>
      <c r="AG30" s="960"/>
      <c r="AH30" s="960"/>
      <c r="AI30" s="960"/>
      <c r="AJ30" s="983"/>
      <c r="AK30" s="961">
        <v>1426</v>
      </c>
      <c r="AL30" s="956"/>
      <c r="AM30" s="956"/>
      <c r="AN30" s="956"/>
      <c r="AO30" s="956"/>
      <c r="AP30" s="956" t="s">
        <v>366</v>
      </c>
      <c r="AQ30" s="956"/>
      <c r="AR30" s="956"/>
      <c r="AS30" s="956"/>
      <c r="AT30" s="956"/>
      <c r="AU30" s="956" t="s">
        <v>366</v>
      </c>
      <c r="AV30" s="956"/>
      <c r="AW30" s="956"/>
      <c r="AX30" s="956"/>
      <c r="AY30" s="956"/>
      <c r="AZ30" s="989"/>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508</v>
      </c>
      <c r="C31" s="953"/>
      <c r="D31" s="953"/>
      <c r="E31" s="953"/>
      <c r="F31" s="953"/>
      <c r="G31" s="953"/>
      <c r="H31" s="953"/>
      <c r="I31" s="953"/>
      <c r="J31" s="953"/>
      <c r="K31" s="953"/>
      <c r="L31" s="953"/>
      <c r="M31" s="953"/>
      <c r="N31" s="953"/>
      <c r="O31" s="953"/>
      <c r="P31" s="954"/>
      <c r="Q31" s="955">
        <v>906</v>
      </c>
      <c r="R31" s="956"/>
      <c r="S31" s="956"/>
      <c r="T31" s="956"/>
      <c r="U31" s="956"/>
      <c r="V31" s="956">
        <v>877</v>
      </c>
      <c r="W31" s="956"/>
      <c r="X31" s="956"/>
      <c r="Y31" s="956"/>
      <c r="Z31" s="956"/>
      <c r="AA31" s="956">
        <v>28</v>
      </c>
      <c r="AB31" s="956"/>
      <c r="AC31" s="956"/>
      <c r="AD31" s="956"/>
      <c r="AE31" s="962"/>
      <c r="AF31" s="982">
        <v>28</v>
      </c>
      <c r="AG31" s="960"/>
      <c r="AH31" s="960"/>
      <c r="AI31" s="960"/>
      <c r="AJ31" s="983"/>
      <c r="AK31" s="961" t="s">
        <v>366</v>
      </c>
      <c r="AL31" s="956"/>
      <c r="AM31" s="956"/>
      <c r="AN31" s="956"/>
      <c r="AO31" s="956"/>
      <c r="AP31" s="956" t="s">
        <v>366</v>
      </c>
      <c r="AQ31" s="956"/>
      <c r="AR31" s="956"/>
      <c r="AS31" s="956"/>
      <c r="AT31" s="956"/>
      <c r="AU31" s="956" t="s">
        <v>366</v>
      </c>
      <c r="AV31" s="956"/>
      <c r="AW31" s="956"/>
      <c r="AX31" s="956"/>
      <c r="AY31" s="956"/>
      <c r="AZ31" s="989"/>
      <c r="BA31" s="989"/>
      <c r="BB31" s="989"/>
      <c r="BC31" s="989"/>
      <c r="BD31" s="989"/>
      <c r="BE31" s="957"/>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c r="C32" s="953"/>
      <c r="D32" s="953"/>
      <c r="E32" s="953"/>
      <c r="F32" s="953"/>
      <c r="G32" s="953"/>
      <c r="H32" s="953"/>
      <c r="I32" s="953"/>
      <c r="J32" s="953"/>
      <c r="K32" s="953"/>
      <c r="L32" s="953"/>
      <c r="M32" s="953"/>
      <c r="N32" s="953"/>
      <c r="O32" s="953"/>
      <c r="P32" s="954"/>
      <c r="Q32" s="955"/>
      <c r="R32" s="956"/>
      <c r="S32" s="956"/>
      <c r="T32" s="956"/>
      <c r="U32" s="956"/>
      <c r="V32" s="956"/>
      <c r="W32" s="956"/>
      <c r="X32" s="956"/>
      <c r="Y32" s="956"/>
      <c r="Z32" s="956"/>
      <c r="AA32" s="956"/>
      <c r="AB32" s="956"/>
      <c r="AC32" s="956"/>
      <c r="AD32" s="956"/>
      <c r="AE32" s="962"/>
      <c r="AF32" s="982"/>
      <c r="AG32" s="960"/>
      <c r="AH32" s="960"/>
      <c r="AI32" s="960"/>
      <c r="AJ32" s="983"/>
      <c r="AK32" s="961"/>
      <c r="AL32" s="956"/>
      <c r="AM32" s="956"/>
      <c r="AN32" s="956"/>
      <c r="AO32" s="956"/>
      <c r="AP32" s="956"/>
      <c r="AQ32" s="956"/>
      <c r="AR32" s="956"/>
      <c r="AS32" s="956"/>
      <c r="AT32" s="956"/>
      <c r="AU32" s="956"/>
      <c r="AV32" s="956"/>
      <c r="AW32" s="956"/>
      <c r="AX32" s="956"/>
      <c r="AY32" s="956"/>
      <c r="AZ32" s="989"/>
      <c r="BA32" s="989"/>
      <c r="BB32" s="989"/>
      <c r="BC32" s="989"/>
      <c r="BD32" s="989"/>
      <c r="BE32" s="957"/>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c r="C33" s="953"/>
      <c r="D33" s="953"/>
      <c r="E33" s="953"/>
      <c r="F33" s="953"/>
      <c r="G33" s="953"/>
      <c r="H33" s="953"/>
      <c r="I33" s="953"/>
      <c r="J33" s="953"/>
      <c r="K33" s="953"/>
      <c r="L33" s="953"/>
      <c r="M33" s="953"/>
      <c r="N33" s="953"/>
      <c r="O33" s="953"/>
      <c r="P33" s="954"/>
      <c r="Q33" s="955"/>
      <c r="R33" s="956"/>
      <c r="S33" s="956"/>
      <c r="T33" s="956"/>
      <c r="U33" s="956"/>
      <c r="V33" s="956"/>
      <c r="W33" s="956"/>
      <c r="X33" s="956"/>
      <c r="Y33" s="956"/>
      <c r="Z33" s="956"/>
      <c r="AA33" s="956"/>
      <c r="AB33" s="956"/>
      <c r="AC33" s="956"/>
      <c r="AD33" s="956"/>
      <c r="AE33" s="962"/>
      <c r="AF33" s="982"/>
      <c r="AG33" s="960"/>
      <c r="AH33" s="960"/>
      <c r="AI33" s="960"/>
      <c r="AJ33" s="983"/>
      <c r="AK33" s="961"/>
      <c r="AL33" s="956"/>
      <c r="AM33" s="956"/>
      <c r="AN33" s="956"/>
      <c r="AO33" s="956"/>
      <c r="AP33" s="956"/>
      <c r="AQ33" s="956"/>
      <c r="AR33" s="956"/>
      <c r="AS33" s="956"/>
      <c r="AT33" s="956"/>
      <c r="AU33" s="956"/>
      <c r="AV33" s="956"/>
      <c r="AW33" s="956"/>
      <c r="AX33" s="956"/>
      <c r="AY33" s="956"/>
      <c r="AZ33" s="989"/>
      <c r="BA33" s="989"/>
      <c r="BB33" s="989"/>
      <c r="BC33" s="989"/>
      <c r="BD33" s="989"/>
      <c r="BE33" s="957"/>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409</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275</v>
      </c>
      <c r="B63" s="930" t="s">
        <v>476</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1144</v>
      </c>
      <c r="AG63" s="942"/>
      <c r="AH63" s="942"/>
      <c r="AI63" s="942"/>
      <c r="AJ63" s="974"/>
      <c r="AK63" s="975"/>
      <c r="AL63" s="941"/>
      <c r="AM63" s="941"/>
      <c r="AN63" s="941"/>
      <c r="AO63" s="941"/>
      <c r="AP63" s="942"/>
      <c r="AQ63" s="942"/>
      <c r="AR63" s="942"/>
      <c r="AS63" s="942"/>
      <c r="AT63" s="942"/>
      <c r="AU63" s="942"/>
      <c r="AV63" s="942"/>
      <c r="AW63" s="942"/>
      <c r="AX63" s="942"/>
      <c r="AY63" s="942"/>
      <c r="AZ63" s="976"/>
      <c r="BA63" s="976"/>
      <c r="BB63" s="976"/>
      <c r="BC63" s="976"/>
      <c r="BD63" s="976"/>
      <c r="BE63" s="943"/>
      <c r="BF63" s="943"/>
      <c r="BG63" s="943"/>
      <c r="BH63" s="943"/>
      <c r="BI63" s="944"/>
      <c r="BJ63" s="977" t="s">
        <v>366</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200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343</v>
      </c>
      <c r="B66" s="689"/>
      <c r="C66" s="689"/>
      <c r="D66" s="689"/>
      <c r="E66" s="689"/>
      <c r="F66" s="689"/>
      <c r="G66" s="689"/>
      <c r="H66" s="689"/>
      <c r="I66" s="689"/>
      <c r="J66" s="689"/>
      <c r="K66" s="689"/>
      <c r="L66" s="689"/>
      <c r="M66" s="689"/>
      <c r="N66" s="689"/>
      <c r="O66" s="689"/>
      <c r="P66" s="690"/>
      <c r="Q66" s="680" t="s">
        <v>416</v>
      </c>
      <c r="R66" s="681"/>
      <c r="S66" s="681"/>
      <c r="T66" s="681"/>
      <c r="U66" s="682"/>
      <c r="V66" s="680" t="s">
        <v>448</v>
      </c>
      <c r="W66" s="681"/>
      <c r="X66" s="681"/>
      <c r="Y66" s="681"/>
      <c r="Z66" s="682"/>
      <c r="AA66" s="680" t="s">
        <v>62</v>
      </c>
      <c r="AB66" s="681"/>
      <c r="AC66" s="681"/>
      <c r="AD66" s="681"/>
      <c r="AE66" s="682"/>
      <c r="AF66" s="694" t="s">
        <v>104</v>
      </c>
      <c r="AG66" s="695"/>
      <c r="AH66" s="695"/>
      <c r="AI66" s="695"/>
      <c r="AJ66" s="696"/>
      <c r="AK66" s="680" t="s">
        <v>481</v>
      </c>
      <c r="AL66" s="689"/>
      <c r="AM66" s="689"/>
      <c r="AN66" s="689"/>
      <c r="AO66" s="690"/>
      <c r="AP66" s="680" t="s">
        <v>5</v>
      </c>
      <c r="AQ66" s="681"/>
      <c r="AR66" s="681"/>
      <c r="AS66" s="681"/>
      <c r="AT66" s="682"/>
      <c r="AU66" s="680" t="s">
        <v>158</v>
      </c>
      <c r="AV66" s="681"/>
      <c r="AW66" s="681"/>
      <c r="AX66" s="681"/>
      <c r="AY66" s="682"/>
      <c r="AZ66" s="680" t="s">
        <v>497</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53</v>
      </c>
      <c r="C68" s="964"/>
      <c r="D68" s="964"/>
      <c r="E68" s="964"/>
      <c r="F68" s="964"/>
      <c r="G68" s="964"/>
      <c r="H68" s="964"/>
      <c r="I68" s="964"/>
      <c r="J68" s="964"/>
      <c r="K68" s="964"/>
      <c r="L68" s="964"/>
      <c r="M68" s="964"/>
      <c r="N68" s="964"/>
      <c r="O68" s="964"/>
      <c r="P68" s="965"/>
      <c r="Q68" s="966">
        <v>19218</v>
      </c>
      <c r="R68" s="967"/>
      <c r="S68" s="967"/>
      <c r="T68" s="967"/>
      <c r="U68" s="967"/>
      <c r="V68" s="967">
        <v>19195</v>
      </c>
      <c r="W68" s="967"/>
      <c r="X68" s="967"/>
      <c r="Y68" s="967"/>
      <c r="Z68" s="967"/>
      <c r="AA68" s="967">
        <v>23</v>
      </c>
      <c r="AB68" s="967"/>
      <c r="AC68" s="967"/>
      <c r="AD68" s="967"/>
      <c r="AE68" s="967"/>
      <c r="AF68" s="967">
        <v>23</v>
      </c>
      <c r="AG68" s="967"/>
      <c r="AH68" s="967"/>
      <c r="AI68" s="967"/>
      <c r="AJ68" s="967"/>
      <c r="AK68" s="967">
        <v>2868</v>
      </c>
      <c r="AL68" s="967"/>
      <c r="AM68" s="967"/>
      <c r="AN68" s="967"/>
      <c r="AO68" s="967"/>
      <c r="AP68" s="967" t="s">
        <v>366</v>
      </c>
      <c r="AQ68" s="967"/>
      <c r="AR68" s="967"/>
      <c r="AS68" s="967"/>
      <c r="AT68" s="967"/>
      <c r="AU68" s="967" t="s">
        <v>366</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96</v>
      </c>
      <c r="C69" s="953"/>
      <c r="D69" s="953"/>
      <c r="E69" s="953"/>
      <c r="F69" s="953"/>
      <c r="G69" s="953"/>
      <c r="H69" s="953"/>
      <c r="I69" s="953"/>
      <c r="J69" s="953"/>
      <c r="K69" s="953"/>
      <c r="L69" s="953"/>
      <c r="M69" s="953"/>
      <c r="N69" s="953"/>
      <c r="O69" s="953"/>
      <c r="P69" s="954"/>
      <c r="Q69" s="955">
        <v>163</v>
      </c>
      <c r="R69" s="956"/>
      <c r="S69" s="956"/>
      <c r="T69" s="956"/>
      <c r="U69" s="956"/>
      <c r="V69" s="956">
        <v>163</v>
      </c>
      <c r="W69" s="956"/>
      <c r="X69" s="956"/>
      <c r="Y69" s="956"/>
      <c r="Z69" s="956"/>
      <c r="AA69" s="956">
        <v>1</v>
      </c>
      <c r="AB69" s="956"/>
      <c r="AC69" s="956"/>
      <c r="AD69" s="956"/>
      <c r="AE69" s="956"/>
      <c r="AF69" s="956">
        <v>1</v>
      </c>
      <c r="AG69" s="956"/>
      <c r="AH69" s="956"/>
      <c r="AI69" s="956"/>
      <c r="AJ69" s="956"/>
      <c r="AK69" s="956">
        <v>43</v>
      </c>
      <c r="AL69" s="956"/>
      <c r="AM69" s="956"/>
      <c r="AN69" s="956"/>
      <c r="AO69" s="956"/>
      <c r="AP69" s="956" t="s">
        <v>366</v>
      </c>
      <c r="AQ69" s="956"/>
      <c r="AR69" s="956"/>
      <c r="AS69" s="956"/>
      <c r="AT69" s="956"/>
      <c r="AU69" s="956" t="s">
        <v>366</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540</v>
      </c>
      <c r="C70" s="953"/>
      <c r="D70" s="953"/>
      <c r="E70" s="953"/>
      <c r="F70" s="953"/>
      <c r="G70" s="953"/>
      <c r="H70" s="953"/>
      <c r="I70" s="953"/>
      <c r="J70" s="953"/>
      <c r="K70" s="953"/>
      <c r="L70" s="953"/>
      <c r="M70" s="953"/>
      <c r="N70" s="953"/>
      <c r="O70" s="953"/>
      <c r="P70" s="954"/>
      <c r="Q70" s="955">
        <v>596</v>
      </c>
      <c r="R70" s="956"/>
      <c r="S70" s="956"/>
      <c r="T70" s="956"/>
      <c r="U70" s="956"/>
      <c r="V70" s="956">
        <v>355</v>
      </c>
      <c r="W70" s="956"/>
      <c r="X70" s="956"/>
      <c r="Y70" s="956"/>
      <c r="Z70" s="956"/>
      <c r="AA70" s="956">
        <v>242</v>
      </c>
      <c r="AB70" s="956"/>
      <c r="AC70" s="956"/>
      <c r="AD70" s="956"/>
      <c r="AE70" s="956"/>
      <c r="AF70" s="956">
        <v>242</v>
      </c>
      <c r="AG70" s="956"/>
      <c r="AH70" s="956"/>
      <c r="AI70" s="956"/>
      <c r="AJ70" s="956"/>
      <c r="AK70" s="956" t="s">
        <v>366</v>
      </c>
      <c r="AL70" s="956"/>
      <c r="AM70" s="956"/>
      <c r="AN70" s="956"/>
      <c r="AO70" s="956"/>
      <c r="AP70" s="956" t="s">
        <v>366</v>
      </c>
      <c r="AQ70" s="956"/>
      <c r="AR70" s="956"/>
      <c r="AS70" s="956"/>
      <c r="AT70" s="956"/>
      <c r="AU70" s="956" t="s">
        <v>366</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541</v>
      </c>
      <c r="C71" s="953"/>
      <c r="D71" s="953"/>
      <c r="E71" s="953"/>
      <c r="F71" s="953"/>
      <c r="G71" s="953"/>
      <c r="H71" s="953"/>
      <c r="I71" s="953"/>
      <c r="J71" s="953"/>
      <c r="K71" s="953"/>
      <c r="L71" s="953"/>
      <c r="M71" s="953"/>
      <c r="N71" s="953"/>
      <c r="O71" s="953"/>
      <c r="P71" s="954"/>
      <c r="Q71" s="955">
        <v>997</v>
      </c>
      <c r="R71" s="956"/>
      <c r="S71" s="956"/>
      <c r="T71" s="956"/>
      <c r="U71" s="956"/>
      <c r="V71" s="956">
        <v>988</v>
      </c>
      <c r="W71" s="956"/>
      <c r="X71" s="956"/>
      <c r="Y71" s="956"/>
      <c r="Z71" s="956"/>
      <c r="AA71" s="956">
        <v>9</v>
      </c>
      <c r="AB71" s="956"/>
      <c r="AC71" s="956"/>
      <c r="AD71" s="956"/>
      <c r="AE71" s="956"/>
      <c r="AF71" s="956">
        <v>9</v>
      </c>
      <c r="AG71" s="956"/>
      <c r="AH71" s="956"/>
      <c r="AI71" s="956"/>
      <c r="AJ71" s="956"/>
      <c r="AK71" s="956" t="s">
        <v>366</v>
      </c>
      <c r="AL71" s="956"/>
      <c r="AM71" s="956"/>
      <c r="AN71" s="956"/>
      <c r="AO71" s="956"/>
      <c r="AP71" s="956" t="s">
        <v>366</v>
      </c>
      <c r="AQ71" s="956"/>
      <c r="AR71" s="956"/>
      <c r="AS71" s="956"/>
      <c r="AT71" s="956"/>
      <c r="AU71" s="956" t="s">
        <v>366</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520</v>
      </c>
      <c r="C72" s="953"/>
      <c r="D72" s="953"/>
      <c r="E72" s="953"/>
      <c r="F72" s="953"/>
      <c r="G72" s="953"/>
      <c r="H72" s="953"/>
      <c r="I72" s="953"/>
      <c r="J72" s="953"/>
      <c r="K72" s="953"/>
      <c r="L72" s="953"/>
      <c r="M72" s="953"/>
      <c r="N72" s="953"/>
      <c r="O72" s="953"/>
      <c r="P72" s="954"/>
      <c r="Q72" s="955">
        <v>330370</v>
      </c>
      <c r="R72" s="956"/>
      <c r="S72" s="956"/>
      <c r="T72" s="956"/>
      <c r="U72" s="956"/>
      <c r="V72" s="956">
        <v>323172</v>
      </c>
      <c r="W72" s="956"/>
      <c r="X72" s="956"/>
      <c r="Y72" s="956"/>
      <c r="Z72" s="956"/>
      <c r="AA72" s="956">
        <v>7198</v>
      </c>
      <c r="AB72" s="956"/>
      <c r="AC72" s="956"/>
      <c r="AD72" s="956"/>
      <c r="AE72" s="956"/>
      <c r="AF72" s="956">
        <v>7198</v>
      </c>
      <c r="AG72" s="956"/>
      <c r="AH72" s="956"/>
      <c r="AI72" s="956"/>
      <c r="AJ72" s="956"/>
      <c r="AK72" s="956">
        <v>2219</v>
      </c>
      <c r="AL72" s="956"/>
      <c r="AM72" s="956"/>
      <c r="AN72" s="956"/>
      <c r="AO72" s="956"/>
      <c r="AP72" s="956" t="s">
        <v>366</v>
      </c>
      <c r="AQ72" s="956"/>
      <c r="AR72" s="956"/>
      <c r="AS72" s="956"/>
      <c r="AT72" s="956"/>
      <c r="AU72" s="956" t="s">
        <v>366</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377</v>
      </c>
      <c r="C73" s="953"/>
      <c r="D73" s="953"/>
      <c r="E73" s="953"/>
      <c r="F73" s="953"/>
      <c r="G73" s="953"/>
      <c r="H73" s="953"/>
      <c r="I73" s="953"/>
      <c r="J73" s="953"/>
      <c r="K73" s="953"/>
      <c r="L73" s="953"/>
      <c r="M73" s="953"/>
      <c r="N73" s="953"/>
      <c r="O73" s="953"/>
      <c r="P73" s="954"/>
      <c r="Q73" s="955">
        <v>5547</v>
      </c>
      <c r="R73" s="956"/>
      <c r="S73" s="956"/>
      <c r="T73" s="956"/>
      <c r="U73" s="956"/>
      <c r="V73" s="956">
        <v>5208</v>
      </c>
      <c r="W73" s="956"/>
      <c r="X73" s="956"/>
      <c r="Y73" s="956"/>
      <c r="Z73" s="956"/>
      <c r="AA73" s="956">
        <v>339</v>
      </c>
      <c r="AB73" s="956"/>
      <c r="AC73" s="956"/>
      <c r="AD73" s="956"/>
      <c r="AE73" s="956"/>
      <c r="AF73" s="956">
        <v>5165</v>
      </c>
      <c r="AG73" s="956"/>
      <c r="AH73" s="956"/>
      <c r="AI73" s="956"/>
      <c r="AJ73" s="956"/>
      <c r="AK73" s="956" t="s">
        <v>366</v>
      </c>
      <c r="AL73" s="956"/>
      <c r="AM73" s="956"/>
      <c r="AN73" s="956"/>
      <c r="AO73" s="956"/>
      <c r="AP73" s="956">
        <v>4415</v>
      </c>
      <c r="AQ73" s="956"/>
      <c r="AR73" s="956"/>
      <c r="AS73" s="956"/>
      <c r="AT73" s="956"/>
      <c r="AU73" s="956" t="s">
        <v>366</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453</v>
      </c>
      <c r="C74" s="953"/>
      <c r="D74" s="953"/>
      <c r="E74" s="953"/>
      <c r="F74" s="953"/>
      <c r="G74" s="953"/>
      <c r="H74" s="953"/>
      <c r="I74" s="953"/>
      <c r="J74" s="953"/>
      <c r="K74" s="953"/>
      <c r="L74" s="953"/>
      <c r="M74" s="953"/>
      <c r="N74" s="953"/>
      <c r="O74" s="953"/>
      <c r="P74" s="954"/>
      <c r="Q74" s="955">
        <v>500</v>
      </c>
      <c r="R74" s="956"/>
      <c r="S74" s="956"/>
      <c r="T74" s="956"/>
      <c r="U74" s="956"/>
      <c r="V74" s="956">
        <v>489</v>
      </c>
      <c r="W74" s="956"/>
      <c r="X74" s="956"/>
      <c r="Y74" s="956"/>
      <c r="Z74" s="956"/>
      <c r="AA74" s="956">
        <v>11</v>
      </c>
      <c r="AB74" s="956"/>
      <c r="AC74" s="956"/>
      <c r="AD74" s="956"/>
      <c r="AE74" s="956"/>
      <c r="AF74" s="956">
        <v>11</v>
      </c>
      <c r="AG74" s="956"/>
      <c r="AH74" s="956"/>
      <c r="AI74" s="956"/>
      <c r="AJ74" s="956"/>
      <c r="AK74" s="956" t="s">
        <v>366</v>
      </c>
      <c r="AL74" s="956"/>
      <c r="AM74" s="956"/>
      <c r="AN74" s="956"/>
      <c r="AO74" s="956"/>
      <c r="AP74" s="956">
        <v>118</v>
      </c>
      <c r="AQ74" s="956"/>
      <c r="AR74" s="956"/>
      <c r="AS74" s="956"/>
      <c r="AT74" s="956"/>
      <c r="AU74" s="956">
        <v>33</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515</v>
      </c>
      <c r="C75" s="953"/>
      <c r="D75" s="953"/>
      <c r="E75" s="953"/>
      <c r="F75" s="953"/>
      <c r="G75" s="953"/>
      <c r="H75" s="953"/>
      <c r="I75" s="953"/>
      <c r="J75" s="953"/>
      <c r="K75" s="953"/>
      <c r="L75" s="953"/>
      <c r="M75" s="953"/>
      <c r="N75" s="953"/>
      <c r="O75" s="953"/>
      <c r="P75" s="954"/>
      <c r="Q75" s="959">
        <v>175</v>
      </c>
      <c r="R75" s="960"/>
      <c r="S75" s="960"/>
      <c r="T75" s="960"/>
      <c r="U75" s="961"/>
      <c r="V75" s="962">
        <v>143</v>
      </c>
      <c r="W75" s="960"/>
      <c r="X75" s="960"/>
      <c r="Y75" s="960"/>
      <c r="Z75" s="961"/>
      <c r="AA75" s="962">
        <v>32</v>
      </c>
      <c r="AB75" s="960"/>
      <c r="AC75" s="960"/>
      <c r="AD75" s="960"/>
      <c r="AE75" s="961"/>
      <c r="AF75" s="962">
        <v>32</v>
      </c>
      <c r="AG75" s="960"/>
      <c r="AH75" s="960"/>
      <c r="AI75" s="960"/>
      <c r="AJ75" s="961"/>
      <c r="AK75" s="956" t="s">
        <v>366</v>
      </c>
      <c r="AL75" s="956"/>
      <c r="AM75" s="956"/>
      <c r="AN75" s="956"/>
      <c r="AO75" s="956"/>
      <c r="AP75" s="956" t="s">
        <v>366</v>
      </c>
      <c r="AQ75" s="956"/>
      <c r="AR75" s="956"/>
      <c r="AS75" s="956"/>
      <c r="AT75" s="956"/>
      <c r="AU75" s="956" t="s">
        <v>366</v>
      </c>
      <c r="AV75" s="956"/>
      <c r="AW75" s="956"/>
      <c r="AX75" s="956"/>
      <c r="AY75" s="956"/>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t="s">
        <v>542</v>
      </c>
      <c r="C76" s="953"/>
      <c r="D76" s="953"/>
      <c r="E76" s="953"/>
      <c r="F76" s="953"/>
      <c r="G76" s="953"/>
      <c r="H76" s="953"/>
      <c r="I76" s="953"/>
      <c r="J76" s="953"/>
      <c r="K76" s="953"/>
      <c r="L76" s="953"/>
      <c r="M76" s="953"/>
      <c r="N76" s="953"/>
      <c r="O76" s="953"/>
      <c r="P76" s="954"/>
      <c r="Q76" s="959">
        <v>6126</v>
      </c>
      <c r="R76" s="960"/>
      <c r="S76" s="960"/>
      <c r="T76" s="960"/>
      <c r="U76" s="961"/>
      <c r="V76" s="962">
        <v>5728</v>
      </c>
      <c r="W76" s="960"/>
      <c r="X76" s="960"/>
      <c r="Y76" s="960"/>
      <c r="Z76" s="961"/>
      <c r="AA76" s="962">
        <v>398</v>
      </c>
      <c r="AB76" s="960"/>
      <c r="AC76" s="960"/>
      <c r="AD76" s="960"/>
      <c r="AE76" s="961"/>
      <c r="AF76" s="962">
        <v>395</v>
      </c>
      <c r="AG76" s="960"/>
      <c r="AH76" s="960"/>
      <c r="AI76" s="960"/>
      <c r="AJ76" s="961"/>
      <c r="AK76" s="962" t="s">
        <v>366</v>
      </c>
      <c r="AL76" s="960"/>
      <c r="AM76" s="960"/>
      <c r="AN76" s="960"/>
      <c r="AO76" s="961"/>
      <c r="AP76" s="962">
        <v>8227</v>
      </c>
      <c r="AQ76" s="960"/>
      <c r="AR76" s="960"/>
      <c r="AS76" s="960"/>
      <c r="AT76" s="961"/>
      <c r="AU76" s="962">
        <v>3002</v>
      </c>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t="s">
        <v>543</v>
      </c>
      <c r="C77" s="953"/>
      <c r="D77" s="953"/>
      <c r="E77" s="953"/>
      <c r="F77" s="953"/>
      <c r="G77" s="953"/>
      <c r="H77" s="953"/>
      <c r="I77" s="953"/>
      <c r="J77" s="953"/>
      <c r="K77" s="953"/>
      <c r="L77" s="953"/>
      <c r="M77" s="953"/>
      <c r="N77" s="953"/>
      <c r="O77" s="953"/>
      <c r="P77" s="954"/>
      <c r="Q77" s="959">
        <v>4329</v>
      </c>
      <c r="R77" s="960"/>
      <c r="S77" s="960"/>
      <c r="T77" s="960"/>
      <c r="U77" s="961"/>
      <c r="V77" s="962">
        <v>4110</v>
      </c>
      <c r="W77" s="960"/>
      <c r="X77" s="960"/>
      <c r="Y77" s="960"/>
      <c r="Z77" s="961"/>
      <c r="AA77" s="962">
        <v>219</v>
      </c>
      <c r="AB77" s="960"/>
      <c r="AC77" s="960"/>
      <c r="AD77" s="960"/>
      <c r="AE77" s="961"/>
      <c r="AF77" s="962">
        <v>503</v>
      </c>
      <c r="AG77" s="960"/>
      <c r="AH77" s="960"/>
      <c r="AI77" s="960"/>
      <c r="AJ77" s="961"/>
      <c r="AK77" s="962" t="s">
        <v>366</v>
      </c>
      <c r="AL77" s="960"/>
      <c r="AM77" s="960"/>
      <c r="AN77" s="960"/>
      <c r="AO77" s="961"/>
      <c r="AP77" s="962">
        <v>24747</v>
      </c>
      <c r="AQ77" s="960"/>
      <c r="AR77" s="960"/>
      <c r="AS77" s="960"/>
      <c r="AT77" s="961"/>
      <c r="AU77" s="962">
        <v>14715</v>
      </c>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t="s">
        <v>544</v>
      </c>
      <c r="C78" s="953"/>
      <c r="D78" s="953"/>
      <c r="E78" s="953"/>
      <c r="F78" s="953"/>
      <c r="G78" s="953"/>
      <c r="H78" s="953"/>
      <c r="I78" s="953"/>
      <c r="J78" s="953"/>
      <c r="K78" s="953"/>
      <c r="L78" s="953"/>
      <c r="M78" s="953"/>
      <c r="N78" s="953"/>
      <c r="O78" s="953"/>
      <c r="P78" s="954"/>
      <c r="Q78" s="955">
        <v>15</v>
      </c>
      <c r="R78" s="956"/>
      <c r="S78" s="956"/>
      <c r="T78" s="956"/>
      <c r="U78" s="956"/>
      <c r="V78" s="956">
        <v>13</v>
      </c>
      <c r="W78" s="956"/>
      <c r="X78" s="956"/>
      <c r="Y78" s="956"/>
      <c r="Z78" s="956"/>
      <c r="AA78" s="956">
        <v>2</v>
      </c>
      <c r="AB78" s="956"/>
      <c r="AC78" s="956"/>
      <c r="AD78" s="956"/>
      <c r="AE78" s="956"/>
      <c r="AF78" s="956">
        <v>2</v>
      </c>
      <c r="AG78" s="956"/>
      <c r="AH78" s="956"/>
      <c r="AI78" s="956"/>
      <c r="AJ78" s="956"/>
      <c r="AK78" s="956">
        <v>1</v>
      </c>
      <c r="AL78" s="956"/>
      <c r="AM78" s="956"/>
      <c r="AN78" s="956"/>
      <c r="AO78" s="956"/>
      <c r="AP78" s="956" t="s">
        <v>366</v>
      </c>
      <c r="AQ78" s="956"/>
      <c r="AR78" s="956"/>
      <c r="AS78" s="956"/>
      <c r="AT78" s="956"/>
      <c r="AU78" s="956" t="s">
        <v>366</v>
      </c>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275</v>
      </c>
      <c r="B88" s="930" t="s">
        <v>156</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13580</v>
      </c>
      <c r="AG88" s="942"/>
      <c r="AH88" s="942"/>
      <c r="AI88" s="942"/>
      <c r="AJ88" s="942"/>
      <c r="AK88" s="941"/>
      <c r="AL88" s="941"/>
      <c r="AM88" s="941"/>
      <c r="AN88" s="941"/>
      <c r="AO88" s="941"/>
      <c r="AP88" s="942">
        <v>37507</v>
      </c>
      <c r="AQ88" s="942"/>
      <c r="AR88" s="942"/>
      <c r="AS88" s="942"/>
      <c r="AT88" s="942"/>
      <c r="AU88" s="942">
        <v>17750</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275</v>
      </c>
      <c r="BR102" s="930" t="s">
        <v>500</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133</v>
      </c>
      <c r="CS102" s="937"/>
      <c r="CT102" s="937"/>
      <c r="CU102" s="937"/>
      <c r="CV102" s="938"/>
      <c r="CW102" s="936">
        <v>5</v>
      </c>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415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357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210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509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183</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510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397</v>
      </c>
      <c r="AB109" s="898"/>
      <c r="AC109" s="898"/>
      <c r="AD109" s="898"/>
      <c r="AE109" s="899"/>
      <c r="AF109" s="900" t="s">
        <v>312</v>
      </c>
      <c r="AG109" s="898"/>
      <c r="AH109" s="898"/>
      <c r="AI109" s="898"/>
      <c r="AJ109" s="899"/>
      <c r="AK109" s="900" t="s">
        <v>381</v>
      </c>
      <c r="AL109" s="898"/>
      <c r="AM109" s="898"/>
      <c r="AN109" s="898"/>
      <c r="AO109" s="899"/>
      <c r="AP109" s="900" t="s">
        <v>237</v>
      </c>
      <c r="AQ109" s="898"/>
      <c r="AR109" s="898"/>
      <c r="AS109" s="898"/>
      <c r="AT109" s="901"/>
      <c r="AU109" s="897" t="s">
        <v>510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397</v>
      </c>
      <c r="BR109" s="898"/>
      <c r="BS109" s="898"/>
      <c r="BT109" s="898"/>
      <c r="BU109" s="899"/>
      <c r="BV109" s="900" t="s">
        <v>312</v>
      </c>
      <c r="BW109" s="898"/>
      <c r="BX109" s="898"/>
      <c r="BY109" s="898"/>
      <c r="BZ109" s="899"/>
      <c r="CA109" s="900" t="s">
        <v>381</v>
      </c>
      <c r="CB109" s="898"/>
      <c r="CC109" s="898"/>
      <c r="CD109" s="898"/>
      <c r="CE109" s="899"/>
      <c r="CF109" s="922" t="s">
        <v>237</v>
      </c>
      <c r="CG109" s="922"/>
      <c r="CH109" s="922"/>
      <c r="CI109" s="922"/>
      <c r="CJ109" s="922"/>
      <c r="CK109" s="900" t="s">
        <v>165</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397</v>
      </c>
      <c r="DH109" s="898"/>
      <c r="DI109" s="898"/>
      <c r="DJ109" s="898"/>
      <c r="DK109" s="899"/>
      <c r="DL109" s="900" t="s">
        <v>312</v>
      </c>
      <c r="DM109" s="898"/>
      <c r="DN109" s="898"/>
      <c r="DO109" s="898"/>
      <c r="DP109" s="899"/>
      <c r="DQ109" s="900" t="s">
        <v>381</v>
      </c>
      <c r="DR109" s="898"/>
      <c r="DS109" s="898"/>
      <c r="DT109" s="898"/>
      <c r="DU109" s="899"/>
      <c r="DV109" s="900" t="s">
        <v>237</v>
      </c>
      <c r="DW109" s="898"/>
      <c r="DX109" s="898"/>
      <c r="DY109" s="898"/>
      <c r="DZ109" s="901"/>
    </row>
    <row r="110" spans="1:131" s="54" customFormat="1" ht="26.25" customHeight="1" x14ac:dyDescent="0.15">
      <c r="A110" s="822" t="s">
        <v>146</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4082637</v>
      </c>
      <c r="AB110" s="816"/>
      <c r="AC110" s="816"/>
      <c r="AD110" s="816"/>
      <c r="AE110" s="817"/>
      <c r="AF110" s="818">
        <v>4327001</v>
      </c>
      <c r="AG110" s="816"/>
      <c r="AH110" s="816"/>
      <c r="AI110" s="816"/>
      <c r="AJ110" s="817"/>
      <c r="AK110" s="818">
        <v>4346317</v>
      </c>
      <c r="AL110" s="816"/>
      <c r="AM110" s="816"/>
      <c r="AN110" s="816"/>
      <c r="AO110" s="817"/>
      <c r="AP110" s="905">
        <v>22.8</v>
      </c>
      <c r="AQ110" s="906"/>
      <c r="AR110" s="906"/>
      <c r="AS110" s="906"/>
      <c r="AT110" s="907"/>
      <c r="AU110" s="732" t="s">
        <v>301</v>
      </c>
      <c r="AV110" s="733"/>
      <c r="AW110" s="733"/>
      <c r="AX110" s="733"/>
      <c r="AY110" s="733"/>
      <c r="AZ110" s="870" t="s">
        <v>511</v>
      </c>
      <c r="BA110" s="823"/>
      <c r="BB110" s="823"/>
      <c r="BC110" s="823"/>
      <c r="BD110" s="823"/>
      <c r="BE110" s="823"/>
      <c r="BF110" s="823"/>
      <c r="BG110" s="823"/>
      <c r="BH110" s="823"/>
      <c r="BI110" s="823"/>
      <c r="BJ110" s="823"/>
      <c r="BK110" s="823"/>
      <c r="BL110" s="823"/>
      <c r="BM110" s="823"/>
      <c r="BN110" s="823"/>
      <c r="BO110" s="823"/>
      <c r="BP110" s="824"/>
      <c r="BQ110" s="871">
        <v>45724631</v>
      </c>
      <c r="BR110" s="872"/>
      <c r="BS110" s="872"/>
      <c r="BT110" s="872"/>
      <c r="BU110" s="872"/>
      <c r="BV110" s="872">
        <v>45866644</v>
      </c>
      <c r="BW110" s="872"/>
      <c r="BX110" s="872"/>
      <c r="BY110" s="872"/>
      <c r="BZ110" s="872"/>
      <c r="CA110" s="872">
        <v>47210719</v>
      </c>
      <c r="CB110" s="872"/>
      <c r="CC110" s="872"/>
      <c r="CD110" s="872"/>
      <c r="CE110" s="872"/>
      <c r="CF110" s="887">
        <v>247.5</v>
      </c>
      <c r="CG110" s="888"/>
      <c r="CH110" s="888"/>
      <c r="CI110" s="888"/>
      <c r="CJ110" s="888"/>
      <c r="CK110" s="738" t="s">
        <v>283</v>
      </c>
      <c r="CL110" s="739"/>
      <c r="CM110" s="902" t="s">
        <v>512</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366</v>
      </c>
      <c r="DH110" s="872"/>
      <c r="DI110" s="872"/>
      <c r="DJ110" s="872"/>
      <c r="DK110" s="872"/>
      <c r="DL110" s="872" t="s">
        <v>366</v>
      </c>
      <c r="DM110" s="872"/>
      <c r="DN110" s="872"/>
      <c r="DO110" s="872"/>
      <c r="DP110" s="872"/>
      <c r="DQ110" s="872" t="s">
        <v>366</v>
      </c>
      <c r="DR110" s="872"/>
      <c r="DS110" s="872"/>
      <c r="DT110" s="872"/>
      <c r="DU110" s="872"/>
      <c r="DV110" s="873" t="s">
        <v>366</v>
      </c>
      <c r="DW110" s="873"/>
      <c r="DX110" s="873"/>
      <c r="DY110" s="873"/>
      <c r="DZ110" s="874"/>
    </row>
    <row r="111" spans="1:131" s="54" customFormat="1" ht="26.25" customHeight="1" x14ac:dyDescent="0.15">
      <c r="A111" s="770" t="s">
        <v>133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366</v>
      </c>
      <c r="AB111" s="776"/>
      <c r="AC111" s="776"/>
      <c r="AD111" s="776"/>
      <c r="AE111" s="777"/>
      <c r="AF111" s="778" t="s">
        <v>366</v>
      </c>
      <c r="AG111" s="776"/>
      <c r="AH111" s="776"/>
      <c r="AI111" s="776"/>
      <c r="AJ111" s="777"/>
      <c r="AK111" s="778" t="s">
        <v>366</v>
      </c>
      <c r="AL111" s="776"/>
      <c r="AM111" s="776"/>
      <c r="AN111" s="776"/>
      <c r="AO111" s="777"/>
      <c r="AP111" s="842" t="s">
        <v>366</v>
      </c>
      <c r="AQ111" s="843"/>
      <c r="AR111" s="843"/>
      <c r="AS111" s="843"/>
      <c r="AT111" s="844"/>
      <c r="AU111" s="734"/>
      <c r="AV111" s="735"/>
      <c r="AW111" s="735"/>
      <c r="AX111" s="735"/>
      <c r="AY111" s="735"/>
      <c r="AZ111" s="845" t="s">
        <v>514</v>
      </c>
      <c r="BA111" s="783"/>
      <c r="BB111" s="783"/>
      <c r="BC111" s="783"/>
      <c r="BD111" s="783"/>
      <c r="BE111" s="783"/>
      <c r="BF111" s="783"/>
      <c r="BG111" s="783"/>
      <c r="BH111" s="783"/>
      <c r="BI111" s="783"/>
      <c r="BJ111" s="783"/>
      <c r="BK111" s="783"/>
      <c r="BL111" s="783"/>
      <c r="BM111" s="783"/>
      <c r="BN111" s="783"/>
      <c r="BO111" s="783"/>
      <c r="BP111" s="784"/>
      <c r="BQ111" s="846">
        <v>4710</v>
      </c>
      <c r="BR111" s="847"/>
      <c r="BS111" s="847"/>
      <c r="BT111" s="847"/>
      <c r="BU111" s="847"/>
      <c r="BV111" s="847">
        <v>1635</v>
      </c>
      <c r="BW111" s="847"/>
      <c r="BX111" s="847"/>
      <c r="BY111" s="847"/>
      <c r="BZ111" s="847"/>
      <c r="CA111" s="847">
        <v>431</v>
      </c>
      <c r="CB111" s="847"/>
      <c r="CC111" s="847"/>
      <c r="CD111" s="847"/>
      <c r="CE111" s="847"/>
      <c r="CF111" s="895">
        <v>0</v>
      </c>
      <c r="CG111" s="896"/>
      <c r="CH111" s="896"/>
      <c r="CI111" s="896"/>
      <c r="CJ111" s="896"/>
      <c r="CK111" s="740"/>
      <c r="CL111" s="741"/>
      <c r="CM111" s="839" t="s">
        <v>316</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366</v>
      </c>
      <c r="DH111" s="847"/>
      <c r="DI111" s="847"/>
      <c r="DJ111" s="847"/>
      <c r="DK111" s="847"/>
      <c r="DL111" s="847" t="s">
        <v>366</v>
      </c>
      <c r="DM111" s="847"/>
      <c r="DN111" s="847"/>
      <c r="DO111" s="847"/>
      <c r="DP111" s="847"/>
      <c r="DQ111" s="847" t="s">
        <v>366</v>
      </c>
      <c r="DR111" s="847"/>
      <c r="DS111" s="847"/>
      <c r="DT111" s="847"/>
      <c r="DU111" s="847"/>
      <c r="DV111" s="848" t="s">
        <v>366</v>
      </c>
      <c r="DW111" s="848"/>
      <c r="DX111" s="848"/>
      <c r="DY111" s="848"/>
      <c r="DZ111" s="849"/>
    </row>
    <row r="112" spans="1:131" s="54" customFormat="1" ht="26.25" customHeight="1" x14ac:dyDescent="0.15">
      <c r="A112" s="701" t="s">
        <v>328</v>
      </c>
      <c r="B112" s="702"/>
      <c r="C112" s="783" t="s">
        <v>150</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v>52667</v>
      </c>
      <c r="AB112" s="776"/>
      <c r="AC112" s="776"/>
      <c r="AD112" s="776"/>
      <c r="AE112" s="777"/>
      <c r="AF112" s="778">
        <v>52667</v>
      </c>
      <c r="AG112" s="776"/>
      <c r="AH112" s="776"/>
      <c r="AI112" s="776"/>
      <c r="AJ112" s="777"/>
      <c r="AK112" s="778">
        <v>52667</v>
      </c>
      <c r="AL112" s="776"/>
      <c r="AM112" s="776"/>
      <c r="AN112" s="776"/>
      <c r="AO112" s="777"/>
      <c r="AP112" s="842">
        <v>0.3</v>
      </c>
      <c r="AQ112" s="843"/>
      <c r="AR112" s="843"/>
      <c r="AS112" s="843"/>
      <c r="AT112" s="844"/>
      <c r="AU112" s="734"/>
      <c r="AV112" s="735"/>
      <c r="AW112" s="735"/>
      <c r="AX112" s="735"/>
      <c r="AY112" s="735"/>
      <c r="AZ112" s="845" t="s">
        <v>412</v>
      </c>
      <c r="BA112" s="783"/>
      <c r="BB112" s="783"/>
      <c r="BC112" s="783"/>
      <c r="BD112" s="783"/>
      <c r="BE112" s="783"/>
      <c r="BF112" s="783"/>
      <c r="BG112" s="783"/>
      <c r="BH112" s="783"/>
      <c r="BI112" s="783"/>
      <c r="BJ112" s="783"/>
      <c r="BK112" s="783"/>
      <c r="BL112" s="783"/>
      <c r="BM112" s="783"/>
      <c r="BN112" s="783"/>
      <c r="BO112" s="783"/>
      <c r="BP112" s="784"/>
      <c r="BQ112" s="846" t="s">
        <v>366</v>
      </c>
      <c r="BR112" s="847"/>
      <c r="BS112" s="847"/>
      <c r="BT112" s="847"/>
      <c r="BU112" s="847"/>
      <c r="BV112" s="847" t="s">
        <v>366</v>
      </c>
      <c r="BW112" s="847"/>
      <c r="BX112" s="847"/>
      <c r="BY112" s="847"/>
      <c r="BZ112" s="847"/>
      <c r="CA112" s="847" t="s">
        <v>366</v>
      </c>
      <c r="CB112" s="847"/>
      <c r="CC112" s="847"/>
      <c r="CD112" s="847"/>
      <c r="CE112" s="847"/>
      <c r="CF112" s="895" t="s">
        <v>366</v>
      </c>
      <c r="CG112" s="896"/>
      <c r="CH112" s="896"/>
      <c r="CI112" s="896"/>
      <c r="CJ112" s="896"/>
      <c r="CK112" s="740"/>
      <c r="CL112" s="741"/>
      <c r="CM112" s="839" t="s">
        <v>484</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366</v>
      </c>
      <c r="DH112" s="847"/>
      <c r="DI112" s="847"/>
      <c r="DJ112" s="847"/>
      <c r="DK112" s="847"/>
      <c r="DL112" s="847" t="s">
        <v>366</v>
      </c>
      <c r="DM112" s="847"/>
      <c r="DN112" s="847"/>
      <c r="DO112" s="847"/>
      <c r="DP112" s="847"/>
      <c r="DQ112" s="847" t="s">
        <v>366</v>
      </c>
      <c r="DR112" s="847"/>
      <c r="DS112" s="847"/>
      <c r="DT112" s="847"/>
      <c r="DU112" s="847"/>
      <c r="DV112" s="848" t="s">
        <v>366</v>
      </c>
      <c r="DW112" s="848"/>
      <c r="DX112" s="848"/>
      <c r="DY112" s="848"/>
      <c r="DZ112" s="849"/>
    </row>
    <row r="113" spans="1:130" s="54" customFormat="1" ht="26.25" customHeight="1" x14ac:dyDescent="0.15">
      <c r="A113" s="703"/>
      <c r="B113" s="704"/>
      <c r="C113" s="783" t="s">
        <v>242</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t="s">
        <v>366</v>
      </c>
      <c r="AB113" s="776"/>
      <c r="AC113" s="776"/>
      <c r="AD113" s="776"/>
      <c r="AE113" s="777"/>
      <c r="AF113" s="778" t="s">
        <v>366</v>
      </c>
      <c r="AG113" s="776"/>
      <c r="AH113" s="776"/>
      <c r="AI113" s="776"/>
      <c r="AJ113" s="777"/>
      <c r="AK113" s="778" t="s">
        <v>366</v>
      </c>
      <c r="AL113" s="776"/>
      <c r="AM113" s="776"/>
      <c r="AN113" s="776"/>
      <c r="AO113" s="777"/>
      <c r="AP113" s="842" t="s">
        <v>366</v>
      </c>
      <c r="AQ113" s="843"/>
      <c r="AR113" s="843"/>
      <c r="AS113" s="843"/>
      <c r="AT113" s="844"/>
      <c r="AU113" s="734"/>
      <c r="AV113" s="735"/>
      <c r="AW113" s="735"/>
      <c r="AX113" s="735"/>
      <c r="AY113" s="735"/>
      <c r="AZ113" s="845" t="s">
        <v>325</v>
      </c>
      <c r="BA113" s="783"/>
      <c r="BB113" s="783"/>
      <c r="BC113" s="783"/>
      <c r="BD113" s="783"/>
      <c r="BE113" s="783"/>
      <c r="BF113" s="783"/>
      <c r="BG113" s="783"/>
      <c r="BH113" s="783"/>
      <c r="BI113" s="783"/>
      <c r="BJ113" s="783"/>
      <c r="BK113" s="783"/>
      <c r="BL113" s="783"/>
      <c r="BM113" s="783"/>
      <c r="BN113" s="783"/>
      <c r="BO113" s="783"/>
      <c r="BP113" s="784"/>
      <c r="BQ113" s="846">
        <v>20426158</v>
      </c>
      <c r="BR113" s="847"/>
      <c r="BS113" s="847"/>
      <c r="BT113" s="847"/>
      <c r="BU113" s="847"/>
      <c r="BV113" s="847">
        <v>19512318</v>
      </c>
      <c r="BW113" s="847"/>
      <c r="BX113" s="847"/>
      <c r="BY113" s="847"/>
      <c r="BZ113" s="847"/>
      <c r="CA113" s="847">
        <v>17749615</v>
      </c>
      <c r="CB113" s="847"/>
      <c r="CC113" s="847"/>
      <c r="CD113" s="847"/>
      <c r="CE113" s="847"/>
      <c r="CF113" s="895">
        <v>93.1</v>
      </c>
      <c r="CG113" s="896"/>
      <c r="CH113" s="896"/>
      <c r="CI113" s="896"/>
      <c r="CJ113" s="896"/>
      <c r="CK113" s="740"/>
      <c r="CL113" s="741"/>
      <c r="CM113" s="839" t="s">
        <v>218</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366</v>
      </c>
      <c r="DH113" s="776"/>
      <c r="DI113" s="776"/>
      <c r="DJ113" s="776"/>
      <c r="DK113" s="777"/>
      <c r="DL113" s="778" t="s">
        <v>366</v>
      </c>
      <c r="DM113" s="776"/>
      <c r="DN113" s="776"/>
      <c r="DO113" s="776"/>
      <c r="DP113" s="777"/>
      <c r="DQ113" s="778" t="s">
        <v>366</v>
      </c>
      <c r="DR113" s="776"/>
      <c r="DS113" s="776"/>
      <c r="DT113" s="776"/>
      <c r="DU113" s="777"/>
      <c r="DV113" s="842" t="s">
        <v>366</v>
      </c>
      <c r="DW113" s="843"/>
      <c r="DX113" s="843"/>
      <c r="DY113" s="843"/>
      <c r="DZ113" s="844"/>
    </row>
    <row r="114" spans="1:130" s="54" customFormat="1" ht="26.25" customHeight="1" x14ac:dyDescent="0.15">
      <c r="A114" s="703"/>
      <c r="B114" s="704"/>
      <c r="C114" s="783" t="s">
        <v>431</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1497298</v>
      </c>
      <c r="AB114" s="776"/>
      <c r="AC114" s="776"/>
      <c r="AD114" s="776"/>
      <c r="AE114" s="777"/>
      <c r="AF114" s="778">
        <v>1458941</v>
      </c>
      <c r="AG114" s="776"/>
      <c r="AH114" s="776"/>
      <c r="AI114" s="776"/>
      <c r="AJ114" s="777"/>
      <c r="AK114" s="778">
        <v>1439078</v>
      </c>
      <c r="AL114" s="776"/>
      <c r="AM114" s="776"/>
      <c r="AN114" s="776"/>
      <c r="AO114" s="777"/>
      <c r="AP114" s="842">
        <v>7.5</v>
      </c>
      <c r="AQ114" s="843"/>
      <c r="AR114" s="843"/>
      <c r="AS114" s="843"/>
      <c r="AT114" s="844"/>
      <c r="AU114" s="734"/>
      <c r="AV114" s="735"/>
      <c r="AW114" s="735"/>
      <c r="AX114" s="735"/>
      <c r="AY114" s="735"/>
      <c r="AZ114" s="845" t="s">
        <v>516</v>
      </c>
      <c r="BA114" s="783"/>
      <c r="BB114" s="783"/>
      <c r="BC114" s="783"/>
      <c r="BD114" s="783"/>
      <c r="BE114" s="783"/>
      <c r="BF114" s="783"/>
      <c r="BG114" s="783"/>
      <c r="BH114" s="783"/>
      <c r="BI114" s="783"/>
      <c r="BJ114" s="783"/>
      <c r="BK114" s="783"/>
      <c r="BL114" s="783"/>
      <c r="BM114" s="783"/>
      <c r="BN114" s="783"/>
      <c r="BO114" s="783"/>
      <c r="BP114" s="784"/>
      <c r="BQ114" s="846">
        <v>3304398</v>
      </c>
      <c r="BR114" s="847"/>
      <c r="BS114" s="847"/>
      <c r="BT114" s="847"/>
      <c r="BU114" s="847"/>
      <c r="BV114" s="847">
        <v>3222469</v>
      </c>
      <c r="BW114" s="847"/>
      <c r="BX114" s="847"/>
      <c r="BY114" s="847"/>
      <c r="BZ114" s="847"/>
      <c r="CA114" s="847">
        <v>2878158</v>
      </c>
      <c r="CB114" s="847"/>
      <c r="CC114" s="847"/>
      <c r="CD114" s="847"/>
      <c r="CE114" s="847"/>
      <c r="CF114" s="895">
        <v>15.1</v>
      </c>
      <c r="CG114" s="896"/>
      <c r="CH114" s="896"/>
      <c r="CI114" s="896"/>
      <c r="CJ114" s="896"/>
      <c r="CK114" s="740"/>
      <c r="CL114" s="741"/>
      <c r="CM114" s="839" t="s">
        <v>474</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366</v>
      </c>
      <c r="DH114" s="776"/>
      <c r="DI114" s="776"/>
      <c r="DJ114" s="776"/>
      <c r="DK114" s="777"/>
      <c r="DL114" s="778" t="s">
        <v>366</v>
      </c>
      <c r="DM114" s="776"/>
      <c r="DN114" s="776"/>
      <c r="DO114" s="776"/>
      <c r="DP114" s="777"/>
      <c r="DQ114" s="778" t="s">
        <v>366</v>
      </c>
      <c r="DR114" s="776"/>
      <c r="DS114" s="776"/>
      <c r="DT114" s="776"/>
      <c r="DU114" s="777"/>
      <c r="DV114" s="842" t="s">
        <v>366</v>
      </c>
      <c r="DW114" s="843"/>
      <c r="DX114" s="843"/>
      <c r="DY114" s="843"/>
      <c r="DZ114" s="844"/>
    </row>
    <row r="115" spans="1:130" s="54" customFormat="1" ht="26.25" customHeight="1" x14ac:dyDescent="0.15">
      <c r="A115" s="703"/>
      <c r="B115" s="704"/>
      <c r="C115" s="783" t="s">
        <v>477</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14279</v>
      </c>
      <c r="AB115" s="776"/>
      <c r="AC115" s="776"/>
      <c r="AD115" s="776"/>
      <c r="AE115" s="777"/>
      <c r="AF115" s="778">
        <v>3075</v>
      </c>
      <c r="AG115" s="776"/>
      <c r="AH115" s="776"/>
      <c r="AI115" s="776"/>
      <c r="AJ115" s="777"/>
      <c r="AK115" s="778">
        <v>1925</v>
      </c>
      <c r="AL115" s="776"/>
      <c r="AM115" s="776"/>
      <c r="AN115" s="776"/>
      <c r="AO115" s="777"/>
      <c r="AP115" s="842">
        <v>0</v>
      </c>
      <c r="AQ115" s="843"/>
      <c r="AR115" s="843"/>
      <c r="AS115" s="843"/>
      <c r="AT115" s="844"/>
      <c r="AU115" s="734"/>
      <c r="AV115" s="735"/>
      <c r="AW115" s="735"/>
      <c r="AX115" s="735"/>
      <c r="AY115" s="735"/>
      <c r="AZ115" s="845" t="s">
        <v>123</v>
      </c>
      <c r="BA115" s="783"/>
      <c r="BB115" s="783"/>
      <c r="BC115" s="783"/>
      <c r="BD115" s="783"/>
      <c r="BE115" s="783"/>
      <c r="BF115" s="783"/>
      <c r="BG115" s="783"/>
      <c r="BH115" s="783"/>
      <c r="BI115" s="783"/>
      <c r="BJ115" s="783"/>
      <c r="BK115" s="783"/>
      <c r="BL115" s="783"/>
      <c r="BM115" s="783"/>
      <c r="BN115" s="783"/>
      <c r="BO115" s="783"/>
      <c r="BP115" s="784"/>
      <c r="BQ115" s="846">
        <v>43639</v>
      </c>
      <c r="BR115" s="847"/>
      <c r="BS115" s="847"/>
      <c r="BT115" s="847"/>
      <c r="BU115" s="847"/>
      <c r="BV115" s="847">
        <v>38504</v>
      </c>
      <c r="BW115" s="847"/>
      <c r="BX115" s="847"/>
      <c r="BY115" s="847"/>
      <c r="BZ115" s="847"/>
      <c r="CA115" s="847">
        <v>19253</v>
      </c>
      <c r="CB115" s="847"/>
      <c r="CC115" s="847"/>
      <c r="CD115" s="847"/>
      <c r="CE115" s="847"/>
      <c r="CF115" s="895">
        <v>0.1</v>
      </c>
      <c r="CG115" s="896"/>
      <c r="CH115" s="896"/>
      <c r="CI115" s="896"/>
      <c r="CJ115" s="896"/>
      <c r="CK115" s="740"/>
      <c r="CL115" s="741"/>
      <c r="CM115" s="845" t="s">
        <v>18</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366</v>
      </c>
      <c r="DH115" s="776"/>
      <c r="DI115" s="776"/>
      <c r="DJ115" s="776"/>
      <c r="DK115" s="777"/>
      <c r="DL115" s="778" t="s">
        <v>366</v>
      </c>
      <c r="DM115" s="776"/>
      <c r="DN115" s="776"/>
      <c r="DO115" s="776"/>
      <c r="DP115" s="777"/>
      <c r="DQ115" s="778" t="s">
        <v>366</v>
      </c>
      <c r="DR115" s="776"/>
      <c r="DS115" s="776"/>
      <c r="DT115" s="776"/>
      <c r="DU115" s="777"/>
      <c r="DV115" s="842" t="s">
        <v>366</v>
      </c>
      <c r="DW115" s="843"/>
      <c r="DX115" s="843"/>
      <c r="DY115" s="843"/>
      <c r="DZ115" s="844"/>
    </row>
    <row r="116" spans="1:130" s="54" customFormat="1" ht="26.25" customHeight="1" x14ac:dyDescent="0.15">
      <c r="A116" s="705"/>
      <c r="B116" s="706"/>
      <c r="C116" s="876" t="s">
        <v>48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v>325</v>
      </c>
      <c r="AB116" s="776"/>
      <c r="AC116" s="776"/>
      <c r="AD116" s="776"/>
      <c r="AE116" s="777"/>
      <c r="AF116" s="778" t="s">
        <v>366</v>
      </c>
      <c r="AG116" s="776"/>
      <c r="AH116" s="776"/>
      <c r="AI116" s="776"/>
      <c r="AJ116" s="777"/>
      <c r="AK116" s="778">
        <v>154</v>
      </c>
      <c r="AL116" s="776"/>
      <c r="AM116" s="776"/>
      <c r="AN116" s="776"/>
      <c r="AO116" s="777"/>
      <c r="AP116" s="842">
        <v>0</v>
      </c>
      <c r="AQ116" s="843"/>
      <c r="AR116" s="843"/>
      <c r="AS116" s="843"/>
      <c r="AT116" s="844"/>
      <c r="AU116" s="734"/>
      <c r="AV116" s="735"/>
      <c r="AW116" s="735"/>
      <c r="AX116" s="735"/>
      <c r="AY116" s="735"/>
      <c r="AZ116" s="892" t="s">
        <v>323</v>
      </c>
      <c r="BA116" s="893"/>
      <c r="BB116" s="893"/>
      <c r="BC116" s="893"/>
      <c r="BD116" s="893"/>
      <c r="BE116" s="893"/>
      <c r="BF116" s="893"/>
      <c r="BG116" s="893"/>
      <c r="BH116" s="893"/>
      <c r="BI116" s="893"/>
      <c r="BJ116" s="893"/>
      <c r="BK116" s="893"/>
      <c r="BL116" s="893"/>
      <c r="BM116" s="893"/>
      <c r="BN116" s="893"/>
      <c r="BO116" s="893"/>
      <c r="BP116" s="894"/>
      <c r="BQ116" s="846" t="s">
        <v>366</v>
      </c>
      <c r="BR116" s="847"/>
      <c r="BS116" s="847"/>
      <c r="BT116" s="847"/>
      <c r="BU116" s="847"/>
      <c r="BV116" s="847" t="s">
        <v>366</v>
      </c>
      <c r="BW116" s="847"/>
      <c r="BX116" s="847"/>
      <c r="BY116" s="847"/>
      <c r="BZ116" s="847"/>
      <c r="CA116" s="847" t="s">
        <v>366</v>
      </c>
      <c r="CB116" s="847"/>
      <c r="CC116" s="847"/>
      <c r="CD116" s="847"/>
      <c r="CE116" s="847"/>
      <c r="CF116" s="895" t="s">
        <v>366</v>
      </c>
      <c r="CG116" s="896"/>
      <c r="CH116" s="896"/>
      <c r="CI116" s="896"/>
      <c r="CJ116" s="896"/>
      <c r="CK116" s="740"/>
      <c r="CL116" s="741"/>
      <c r="CM116" s="839" t="s">
        <v>444</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366</v>
      </c>
      <c r="DH116" s="776"/>
      <c r="DI116" s="776"/>
      <c r="DJ116" s="776"/>
      <c r="DK116" s="777"/>
      <c r="DL116" s="778" t="s">
        <v>366</v>
      </c>
      <c r="DM116" s="776"/>
      <c r="DN116" s="776"/>
      <c r="DO116" s="776"/>
      <c r="DP116" s="777"/>
      <c r="DQ116" s="778" t="s">
        <v>366</v>
      </c>
      <c r="DR116" s="776"/>
      <c r="DS116" s="776"/>
      <c r="DT116" s="776"/>
      <c r="DU116" s="777"/>
      <c r="DV116" s="842" t="s">
        <v>366</v>
      </c>
      <c r="DW116" s="843"/>
      <c r="DX116" s="843"/>
      <c r="DY116" s="843"/>
      <c r="DZ116" s="844"/>
    </row>
    <row r="117" spans="1:130" s="54" customFormat="1" ht="26.25" customHeight="1" x14ac:dyDescent="0.15">
      <c r="A117" s="897" t="s">
        <v>419</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446</v>
      </c>
      <c r="Z117" s="899"/>
      <c r="AA117" s="908">
        <v>5647206</v>
      </c>
      <c r="AB117" s="909"/>
      <c r="AC117" s="909"/>
      <c r="AD117" s="909"/>
      <c r="AE117" s="910"/>
      <c r="AF117" s="911">
        <v>5841684</v>
      </c>
      <c r="AG117" s="909"/>
      <c r="AH117" s="909"/>
      <c r="AI117" s="909"/>
      <c r="AJ117" s="910"/>
      <c r="AK117" s="911">
        <v>5840141</v>
      </c>
      <c r="AL117" s="909"/>
      <c r="AM117" s="909"/>
      <c r="AN117" s="909"/>
      <c r="AO117" s="910"/>
      <c r="AP117" s="912"/>
      <c r="AQ117" s="913"/>
      <c r="AR117" s="913"/>
      <c r="AS117" s="913"/>
      <c r="AT117" s="914"/>
      <c r="AU117" s="734"/>
      <c r="AV117" s="735"/>
      <c r="AW117" s="735"/>
      <c r="AX117" s="735"/>
      <c r="AY117" s="735"/>
      <c r="AZ117" s="892" t="s">
        <v>517</v>
      </c>
      <c r="BA117" s="893"/>
      <c r="BB117" s="893"/>
      <c r="BC117" s="893"/>
      <c r="BD117" s="893"/>
      <c r="BE117" s="893"/>
      <c r="BF117" s="893"/>
      <c r="BG117" s="893"/>
      <c r="BH117" s="893"/>
      <c r="BI117" s="893"/>
      <c r="BJ117" s="893"/>
      <c r="BK117" s="893"/>
      <c r="BL117" s="893"/>
      <c r="BM117" s="893"/>
      <c r="BN117" s="893"/>
      <c r="BO117" s="893"/>
      <c r="BP117" s="894"/>
      <c r="BQ117" s="846" t="s">
        <v>366</v>
      </c>
      <c r="BR117" s="847"/>
      <c r="BS117" s="847"/>
      <c r="BT117" s="847"/>
      <c r="BU117" s="847"/>
      <c r="BV117" s="847" t="s">
        <v>366</v>
      </c>
      <c r="BW117" s="847"/>
      <c r="BX117" s="847"/>
      <c r="BY117" s="847"/>
      <c r="BZ117" s="847"/>
      <c r="CA117" s="847" t="s">
        <v>366</v>
      </c>
      <c r="CB117" s="847"/>
      <c r="CC117" s="847"/>
      <c r="CD117" s="847"/>
      <c r="CE117" s="847"/>
      <c r="CF117" s="895" t="s">
        <v>366</v>
      </c>
      <c r="CG117" s="896"/>
      <c r="CH117" s="896"/>
      <c r="CI117" s="896"/>
      <c r="CJ117" s="896"/>
      <c r="CK117" s="740"/>
      <c r="CL117" s="741"/>
      <c r="CM117" s="839" t="s">
        <v>352</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366</v>
      </c>
      <c r="DH117" s="776"/>
      <c r="DI117" s="776"/>
      <c r="DJ117" s="776"/>
      <c r="DK117" s="777"/>
      <c r="DL117" s="778" t="s">
        <v>366</v>
      </c>
      <c r="DM117" s="776"/>
      <c r="DN117" s="776"/>
      <c r="DO117" s="776"/>
      <c r="DP117" s="777"/>
      <c r="DQ117" s="778" t="s">
        <v>366</v>
      </c>
      <c r="DR117" s="776"/>
      <c r="DS117" s="776"/>
      <c r="DT117" s="776"/>
      <c r="DU117" s="777"/>
      <c r="DV117" s="842" t="s">
        <v>366</v>
      </c>
      <c r="DW117" s="843"/>
      <c r="DX117" s="843"/>
      <c r="DY117" s="843"/>
      <c r="DZ117" s="844"/>
    </row>
    <row r="118" spans="1:130" s="54" customFormat="1" ht="26.25" customHeight="1" x14ac:dyDescent="0.15">
      <c r="A118" s="897" t="s">
        <v>165</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397</v>
      </c>
      <c r="AB118" s="898"/>
      <c r="AC118" s="898"/>
      <c r="AD118" s="898"/>
      <c r="AE118" s="899"/>
      <c r="AF118" s="900" t="s">
        <v>312</v>
      </c>
      <c r="AG118" s="898"/>
      <c r="AH118" s="898"/>
      <c r="AI118" s="898"/>
      <c r="AJ118" s="899"/>
      <c r="AK118" s="900" t="s">
        <v>381</v>
      </c>
      <c r="AL118" s="898"/>
      <c r="AM118" s="898"/>
      <c r="AN118" s="898"/>
      <c r="AO118" s="899"/>
      <c r="AP118" s="900" t="s">
        <v>237</v>
      </c>
      <c r="AQ118" s="898"/>
      <c r="AR118" s="898"/>
      <c r="AS118" s="898"/>
      <c r="AT118" s="901"/>
      <c r="AU118" s="734"/>
      <c r="AV118" s="735"/>
      <c r="AW118" s="735"/>
      <c r="AX118" s="735"/>
      <c r="AY118" s="735"/>
      <c r="AZ118" s="875" t="s">
        <v>318</v>
      </c>
      <c r="BA118" s="876"/>
      <c r="BB118" s="876"/>
      <c r="BC118" s="876"/>
      <c r="BD118" s="876"/>
      <c r="BE118" s="876"/>
      <c r="BF118" s="876"/>
      <c r="BG118" s="876"/>
      <c r="BH118" s="876"/>
      <c r="BI118" s="876"/>
      <c r="BJ118" s="876"/>
      <c r="BK118" s="876"/>
      <c r="BL118" s="876"/>
      <c r="BM118" s="876"/>
      <c r="BN118" s="876"/>
      <c r="BO118" s="876"/>
      <c r="BP118" s="877"/>
      <c r="BQ118" s="878" t="s">
        <v>366</v>
      </c>
      <c r="BR118" s="879"/>
      <c r="BS118" s="879"/>
      <c r="BT118" s="879"/>
      <c r="BU118" s="879"/>
      <c r="BV118" s="879" t="s">
        <v>366</v>
      </c>
      <c r="BW118" s="879"/>
      <c r="BX118" s="879"/>
      <c r="BY118" s="879"/>
      <c r="BZ118" s="879"/>
      <c r="CA118" s="879" t="s">
        <v>366</v>
      </c>
      <c r="CB118" s="879"/>
      <c r="CC118" s="879"/>
      <c r="CD118" s="879"/>
      <c r="CE118" s="879"/>
      <c r="CF118" s="895" t="s">
        <v>366</v>
      </c>
      <c r="CG118" s="896"/>
      <c r="CH118" s="896"/>
      <c r="CI118" s="896"/>
      <c r="CJ118" s="896"/>
      <c r="CK118" s="740"/>
      <c r="CL118" s="741"/>
      <c r="CM118" s="839" t="s">
        <v>518</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366</v>
      </c>
      <c r="DH118" s="776"/>
      <c r="DI118" s="776"/>
      <c r="DJ118" s="776"/>
      <c r="DK118" s="777"/>
      <c r="DL118" s="778" t="s">
        <v>366</v>
      </c>
      <c r="DM118" s="776"/>
      <c r="DN118" s="776"/>
      <c r="DO118" s="776"/>
      <c r="DP118" s="777"/>
      <c r="DQ118" s="778" t="s">
        <v>366</v>
      </c>
      <c r="DR118" s="776"/>
      <c r="DS118" s="776"/>
      <c r="DT118" s="776"/>
      <c r="DU118" s="777"/>
      <c r="DV118" s="842" t="s">
        <v>366</v>
      </c>
      <c r="DW118" s="843"/>
      <c r="DX118" s="843"/>
      <c r="DY118" s="843"/>
      <c r="DZ118" s="844"/>
    </row>
    <row r="119" spans="1:130" s="54" customFormat="1" ht="26.25" customHeight="1" x14ac:dyDescent="0.15">
      <c r="A119" s="744" t="s">
        <v>283</v>
      </c>
      <c r="B119" s="739"/>
      <c r="C119" s="902" t="s">
        <v>512</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366</v>
      </c>
      <c r="AB119" s="816"/>
      <c r="AC119" s="816"/>
      <c r="AD119" s="816"/>
      <c r="AE119" s="817"/>
      <c r="AF119" s="818" t="s">
        <v>366</v>
      </c>
      <c r="AG119" s="816"/>
      <c r="AH119" s="816"/>
      <c r="AI119" s="816"/>
      <c r="AJ119" s="817"/>
      <c r="AK119" s="818" t="s">
        <v>366</v>
      </c>
      <c r="AL119" s="816"/>
      <c r="AM119" s="816"/>
      <c r="AN119" s="816"/>
      <c r="AO119" s="817"/>
      <c r="AP119" s="905" t="s">
        <v>366</v>
      </c>
      <c r="AQ119" s="906"/>
      <c r="AR119" s="906"/>
      <c r="AS119" s="906"/>
      <c r="AT119" s="907"/>
      <c r="AU119" s="736"/>
      <c r="AV119" s="737"/>
      <c r="AW119" s="737"/>
      <c r="AX119" s="737"/>
      <c r="AY119" s="737"/>
      <c r="AZ119" s="83" t="s">
        <v>419</v>
      </c>
      <c r="BA119" s="83"/>
      <c r="BB119" s="83"/>
      <c r="BC119" s="83"/>
      <c r="BD119" s="83"/>
      <c r="BE119" s="83"/>
      <c r="BF119" s="83"/>
      <c r="BG119" s="83"/>
      <c r="BH119" s="83"/>
      <c r="BI119" s="83"/>
      <c r="BJ119" s="83"/>
      <c r="BK119" s="83"/>
      <c r="BL119" s="83"/>
      <c r="BM119" s="83"/>
      <c r="BN119" s="83"/>
      <c r="BO119" s="882" t="s">
        <v>168</v>
      </c>
      <c r="BP119" s="883"/>
      <c r="BQ119" s="878">
        <v>69503536</v>
      </c>
      <c r="BR119" s="879"/>
      <c r="BS119" s="879"/>
      <c r="BT119" s="879"/>
      <c r="BU119" s="879"/>
      <c r="BV119" s="879">
        <v>68641570</v>
      </c>
      <c r="BW119" s="879"/>
      <c r="BX119" s="879"/>
      <c r="BY119" s="879"/>
      <c r="BZ119" s="879"/>
      <c r="CA119" s="879">
        <v>67858176</v>
      </c>
      <c r="CB119" s="879"/>
      <c r="CC119" s="879"/>
      <c r="CD119" s="879"/>
      <c r="CE119" s="879"/>
      <c r="CF119" s="753"/>
      <c r="CG119" s="754"/>
      <c r="CH119" s="754"/>
      <c r="CI119" s="754"/>
      <c r="CJ119" s="886"/>
      <c r="CK119" s="742"/>
      <c r="CL119" s="743"/>
      <c r="CM119" s="850" t="s">
        <v>519</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v>4710</v>
      </c>
      <c r="DH119" s="796"/>
      <c r="DI119" s="796"/>
      <c r="DJ119" s="796"/>
      <c r="DK119" s="797"/>
      <c r="DL119" s="798">
        <v>1635</v>
      </c>
      <c r="DM119" s="796"/>
      <c r="DN119" s="796"/>
      <c r="DO119" s="796"/>
      <c r="DP119" s="797"/>
      <c r="DQ119" s="798">
        <v>431</v>
      </c>
      <c r="DR119" s="796"/>
      <c r="DS119" s="796"/>
      <c r="DT119" s="796"/>
      <c r="DU119" s="797"/>
      <c r="DV119" s="867">
        <v>0</v>
      </c>
      <c r="DW119" s="868"/>
      <c r="DX119" s="868"/>
      <c r="DY119" s="868"/>
      <c r="DZ119" s="869"/>
    </row>
    <row r="120" spans="1:130" s="54" customFormat="1" ht="26.25" customHeight="1" x14ac:dyDescent="0.15">
      <c r="A120" s="745"/>
      <c r="B120" s="741"/>
      <c r="C120" s="839" t="s">
        <v>316</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366</v>
      </c>
      <c r="AB120" s="776"/>
      <c r="AC120" s="776"/>
      <c r="AD120" s="776"/>
      <c r="AE120" s="777"/>
      <c r="AF120" s="778" t="s">
        <v>366</v>
      </c>
      <c r="AG120" s="776"/>
      <c r="AH120" s="776"/>
      <c r="AI120" s="776"/>
      <c r="AJ120" s="777"/>
      <c r="AK120" s="778" t="s">
        <v>366</v>
      </c>
      <c r="AL120" s="776"/>
      <c r="AM120" s="776"/>
      <c r="AN120" s="776"/>
      <c r="AO120" s="777"/>
      <c r="AP120" s="842" t="s">
        <v>366</v>
      </c>
      <c r="AQ120" s="843"/>
      <c r="AR120" s="843"/>
      <c r="AS120" s="843"/>
      <c r="AT120" s="844"/>
      <c r="AU120" s="707" t="s">
        <v>151</v>
      </c>
      <c r="AV120" s="708"/>
      <c r="AW120" s="708"/>
      <c r="AX120" s="708"/>
      <c r="AY120" s="709"/>
      <c r="AZ120" s="870" t="s">
        <v>386</v>
      </c>
      <c r="BA120" s="823"/>
      <c r="BB120" s="823"/>
      <c r="BC120" s="823"/>
      <c r="BD120" s="823"/>
      <c r="BE120" s="823"/>
      <c r="BF120" s="823"/>
      <c r="BG120" s="823"/>
      <c r="BH120" s="823"/>
      <c r="BI120" s="823"/>
      <c r="BJ120" s="823"/>
      <c r="BK120" s="823"/>
      <c r="BL120" s="823"/>
      <c r="BM120" s="823"/>
      <c r="BN120" s="823"/>
      <c r="BO120" s="823"/>
      <c r="BP120" s="824"/>
      <c r="BQ120" s="871">
        <v>6787443</v>
      </c>
      <c r="BR120" s="872"/>
      <c r="BS120" s="872"/>
      <c r="BT120" s="872"/>
      <c r="BU120" s="872"/>
      <c r="BV120" s="872">
        <v>7169704</v>
      </c>
      <c r="BW120" s="872"/>
      <c r="BX120" s="872"/>
      <c r="BY120" s="872"/>
      <c r="BZ120" s="872"/>
      <c r="CA120" s="872">
        <v>7505159</v>
      </c>
      <c r="CB120" s="872"/>
      <c r="CC120" s="872"/>
      <c r="CD120" s="872"/>
      <c r="CE120" s="872"/>
      <c r="CF120" s="887">
        <v>39.4</v>
      </c>
      <c r="CG120" s="888"/>
      <c r="CH120" s="888"/>
      <c r="CI120" s="888"/>
      <c r="CJ120" s="888"/>
      <c r="CK120" s="715" t="s">
        <v>413</v>
      </c>
      <c r="CL120" s="716"/>
      <c r="CM120" s="716"/>
      <c r="CN120" s="716"/>
      <c r="CO120" s="717"/>
      <c r="CP120" s="889" t="s">
        <v>198</v>
      </c>
      <c r="CQ120" s="890"/>
      <c r="CR120" s="890"/>
      <c r="CS120" s="890"/>
      <c r="CT120" s="890"/>
      <c r="CU120" s="890"/>
      <c r="CV120" s="890"/>
      <c r="CW120" s="890"/>
      <c r="CX120" s="890"/>
      <c r="CY120" s="890"/>
      <c r="CZ120" s="890"/>
      <c r="DA120" s="890"/>
      <c r="DB120" s="890"/>
      <c r="DC120" s="890"/>
      <c r="DD120" s="890"/>
      <c r="DE120" s="890"/>
      <c r="DF120" s="891"/>
      <c r="DG120" s="871" t="s">
        <v>366</v>
      </c>
      <c r="DH120" s="872"/>
      <c r="DI120" s="872"/>
      <c r="DJ120" s="872"/>
      <c r="DK120" s="872"/>
      <c r="DL120" s="872" t="s">
        <v>366</v>
      </c>
      <c r="DM120" s="872"/>
      <c r="DN120" s="872"/>
      <c r="DO120" s="872"/>
      <c r="DP120" s="872"/>
      <c r="DQ120" s="872" t="s">
        <v>366</v>
      </c>
      <c r="DR120" s="872"/>
      <c r="DS120" s="872"/>
      <c r="DT120" s="872"/>
      <c r="DU120" s="872"/>
      <c r="DV120" s="873" t="s">
        <v>366</v>
      </c>
      <c r="DW120" s="873"/>
      <c r="DX120" s="873"/>
      <c r="DY120" s="873"/>
      <c r="DZ120" s="874"/>
    </row>
    <row r="121" spans="1:130" s="54" customFormat="1" ht="26.25" customHeight="1" x14ac:dyDescent="0.15">
      <c r="A121" s="745"/>
      <c r="B121" s="741"/>
      <c r="C121" s="892" t="s">
        <v>315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366</v>
      </c>
      <c r="AB121" s="776"/>
      <c r="AC121" s="776"/>
      <c r="AD121" s="776"/>
      <c r="AE121" s="777"/>
      <c r="AF121" s="778" t="s">
        <v>366</v>
      </c>
      <c r="AG121" s="776"/>
      <c r="AH121" s="776"/>
      <c r="AI121" s="776"/>
      <c r="AJ121" s="777"/>
      <c r="AK121" s="778" t="s">
        <v>366</v>
      </c>
      <c r="AL121" s="776"/>
      <c r="AM121" s="776"/>
      <c r="AN121" s="776"/>
      <c r="AO121" s="777"/>
      <c r="AP121" s="842" t="s">
        <v>366</v>
      </c>
      <c r="AQ121" s="843"/>
      <c r="AR121" s="843"/>
      <c r="AS121" s="843"/>
      <c r="AT121" s="844"/>
      <c r="AU121" s="710"/>
      <c r="AV121" s="711"/>
      <c r="AW121" s="711"/>
      <c r="AX121" s="711"/>
      <c r="AY121" s="712"/>
      <c r="AZ121" s="845" t="s">
        <v>154</v>
      </c>
      <c r="BA121" s="783"/>
      <c r="BB121" s="783"/>
      <c r="BC121" s="783"/>
      <c r="BD121" s="783"/>
      <c r="BE121" s="783"/>
      <c r="BF121" s="783"/>
      <c r="BG121" s="783"/>
      <c r="BH121" s="783"/>
      <c r="BI121" s="783"/>
      <c r="BJ121" s="783"/>
      <c r="BK121" s="783"/>
      <c r="BL121" s="783"/>
      <c r="BM121" s="783"/>
      <c r="BN121" s="783"/>
      <c r="BO121" s="783"/>
      <c r="BP121" s="784"/>
      <c r="BQ121" s="846">
        <v>7068929</v>
      </c>
      <c r="BR121" s="847"/>
      <c r="BS121" s="847"/>
      <c r="BT121" s="847"/>
      <c r="BU121" s="847"/>
      <c r="BV121" s="847">
        <v>6844813</v>
      </c>
      <c r="BW121" s="847"/>
      <c r="BX121" s="847"/>
      <c r="BY121" s="847"/>
      <c r="BZ121" s="847"/>
      <c r="CA121" s="847">
        <v>6627620</v>
      </c>
      <c r="CB121" s="847"/>
      <c r="CC121" s="847"/>
      <c r="CD121" s="847"/>
      <c r="CE121" s="847"/>
      <c r="CF121" s="895">
        <v>34.700000000000003</v>
      </c>
      <c r="CG121" s="896"/>
      <c r="CH121" s="896"/>
      <c r="CI121" s="896"/>
      <c r="CJ121" s="896"/>
      <c r="CK121" s="718"/>
      <c r="CL121" s="719"/>
      <c r="CM121" s="719"/>
      <c r="CN121" s="719"/>
      <c r="CO121" s="720"/>
      <c r="CP121" s="864" t="s">
        <v>508</v>
      </c>
      <c r="CQ121" s="865"/>
      <c r="CR121" s="865"/>
      <c r="CS121" s="865"/>
      <c r="CT121" s="865"/>
      <c r="CU121" s="865"/>
      <c r="CV121" s="865"/>
      <c r="CW121" s="865"/>
      <c r="CX121" s="865"/>
      <c r="CY121" s="865"/>
      <c r="CZ121" s="865"/>
      <c r="DA121" s="865"/>
      <c r="DB121" s="865"/>
      <c r="DC121" s="865"/>
      <c r="DD121" s="865"/>
      <c r="DE121" s="865"/>
      <c r="DF121" s="866"/>
      <c r="DG121" s="846" t="s">
        <v>366</v>
      </c>
      <c r="DH121" s="847"/>
      <c r="DI121" s="847"/>
      <c r="DJ121" s="847"/>
      <c r="DK121" s="847"/>
      <c r="DL121" s="847" t="s">
        <v>366</v>
      </c>
      <c r="DM121" s="847"/>
      <c r="DN121" s="847"/>
      <c r="DO121" s="847"/>
      <c r="DP121" s="847"/>
      <c r="DQ121" s="847" t="s">
        <v>366</v>
      </c>
      <c r="DR121" s="847"/>
      <c r="DS121" s="847"/>
      <c r="DT121" s="847"/>
      <c r="DU121" s="847"/>
      <c r="DV121" s="848" t="s">
        <v>366</v>
      </c>
      <c r="DW121" s="848"/>
      <c r="DX121" s="848"/>
      <c r="DY121" s="848"/>
      <c r="DZ121" s="849"/>
    </row>
    <row r="122" spans="1:130" s="54" customFormat="1" ht="26.25" customHeight="1" x14ac:dyDescent="0.15">
      <c r="A122" s="745"/>
      <c r="B122" s="741"/>
      <c r="C122" s="839" t="s">
        <v>474</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366</v>
      </c>
      <c r="AB122" s="776"/>
      <c r="AC122" s="776"/>
      <c r="AD122" s="776"/>
      <c r="AE122" s="777"/>
      <c r="AF122" s="778" t="s">
        <v>366</v>
      </c>
      <c r="AG122" s="776"/>
      <c r="AH122" s="776"/>
      <c r="AI122" s="776"/>
      <c r="AJ122" s="777"/>
      <c r="AK122" s="778" t="s">
        <v>366</v>
      </c>
      <c r="AL122" s="776"/>
      <c r="AM122" s="776"/>
      <c r="AN122" s="776"/>
      <c r="AO122" s="777"/>
      <c r="AP122" s="842" t="s">
        <v>366</v>
      </c>
      <c r="AQ122" s="843"/>
      <c r="AR122" s="843"/>
      <c r="AS122" s="843"/>
      <c r="AT122" s="844"/>
      <c r="AU122" s="710"/>
      <c r="AV122" s="711"/>
      <c r="AW122" s="711"/>
      <c r="AX122" s="711"/>
      <c r="AY122" s="712"/>
      <c r="AZ122" s="875" t="s">
        <v>522</v>
      </c>
      <c r="BA122" s="876"/>
      <c r="BB122" s="876"/>
      <c r="BC122" s="876"/>
      <c r="BD122" s="876"/>
      <c r="BE122" s="876"/>
      <c r="BF122" s="876"/>
      <c r="BG122" s="876"/>
      <c r="BH122" s="876"/>
      <c r="BI122" s="876"/>
      <c r="BJ122" s="876"/>
      <c r="BK122" s="876"/>
      <c r="BL122" s="876"/>
      <c r="BM122" s="876"/>
      <c r="BN122" s="876"/>
      <c r="BO122" s="876"/>
      <c r="BP122" s="877"/>
      <c r="BQ122" s="878">
        <v>46673379</v>
      </c>
      <c r="BR122" s="879"/>
      <c r="BS122" s="879"/>
      <c r="BT122" s="879"/>
      <c r="BU122" s="879"/>
      <c r="BV122" s="879">
        <v>46492940</v>
      </c>
      <c r="BW122" s="879"/>
      <c r="BX122" s="879"/>
      <c r="BY122" s="879"/>
      <c r="BZ122" s="879"/>
      <c r="CA122" s="879">
        <v>47728476</v>
      </c>
      <c r="CB122" s="879"/>
      <c r="CC122" s="879"/>
      <c r="CD122" s="879"/>
      <c r="CE122" s="879"/>
      <c r="CF122" s="880">
        <v>250.2</v>
      </c>
      <c r="CG122" s="881"/>
      <c r="CH122" s="881"/>
      <c r="CI122" s="881"/>
      <c r="CJ122" s="881"/>
      <c r="CK122" s="718"/>
      <c r="CL122" s="719"/>
      <c r="CM122" s="719"/>
      <c r="CN122" s="719"/>
      <c r="CO122" s="720"/>
      <c r="CP122" s="864" t="s">
        <v>504</v>
      </c>
      <c r="CQ122" s="865"/>
      <c r="CR122" s="865"/>
      <c r="CS122" s="865"/>
      <c r="CT122" s="865"/>
      <c r="CU122" s="865"/>
      <c r="CV122" s="865"/>
      <c r="CW122" s="865"/>
      <c r="CX122" s="865"/>
      <c r="CY122" s="865"/>
      <c r="CZ122" s="865"/>
      <c r="DA122" s="865"/>
      <c r="DB122" s="865"/>
      <c r="DC122" s="865"/>
      <c r="DD122" s="865"/>
      <c r="DE122" s="865"/>
      <c r="DF122" s="866"/>
      <c r="DG122" s="846" t="s">
        <v>366</v>
      </c>
      <c r="DH122" s="847"/>
      <c r="DI122" s="847"/>
      <c r="DJ122" s="847"/>
      <c r="DK122" s="847"/>
      <c r="DL122" s="847" t="s">
        <v>366</v>
      </c>
      <c r="DM122" s="847"/>
      <c r="DN122" s="847"/>
      <c r="DO122" s="847"/>
      <c r="DP122" s="847"/>
      <c r="DQ122" s="847" t="s">
        <v>366</v>
      </c>
      <c r="DR122" s="847"/>
      <c r="DS122" s="847"/>
      <c r="DT122" s="847"/>
      <c r="DU122" s="847"/>
      <c r="DV122" s="848" t="s">
        <v>366</v>
      </c>
      <c r="DW122" s="848"/>
      <c r="DX122" s="848"/>
      <c r="DY122" s="848"/>
      <c r="DZ122" s="849"/>
    </row>
    <row r="123" spans="1:130" s="54" customFormat="1" ht="26.25" customHeight="1" x14ac:dyDescent="0.15">
      <c r="A123" s="745"/>
      <c r="B123" s="741"/>
      <c r="C123" s="839" t="s">
        <v>444</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366</v>
      </c>
      <c r="AB123" s="776"/>
      <c r="AC123" s="776"/>
      <c r="AD123" s="776"/>
      <c r="AE123" s="777"/>
      <c r="AF123" s="778" t="s">
        <v>366</v>
      </c>
      <c r="AG123" s="776"/>
      <c r="AH123" s="776"/>
      <c r="AI123" s="776"/>
      <c r="AJ123" s="777"/>
      <c r="AK123" s="778" t="s">
        <v>366</v>
      </c>
      <c r="AL123" s="776"/>
      <c r="AM123" s="776"/>
      <c r="AN123" s="776"/>
      <c r="AO123" s="777"/>
      <c r="AP123" s="842" t="s">
        <v>366</v>
      </c>
      <c r="AQ123" s="843"/>
      <c r="AR123" s="843"/>
      <c r="AS123" s="843"/>
      <c r="AT123" s="844"/>
      <c r="AU123" s="713"/>
      <c r="AV123" s="714"/>
      <c r="AW123" s="714"/>
      <c r="AX123" s="714"/>
      <c r="AY123" s="714"/>
      <c r="AZ123" s="83" t="s">
        <v>419</v>
      </c>
      <c r="BA123" s="83"/>
      <c r="BB123" s="83"/>
      <c r="BC123" s="83"/>
      <c r="BD123" s="83"/>
      <c r="BE123" s="83"/>
      <c r="BF123" s="83"/>
      <c r="BG123" s="83"/>
      <c r="BH123" s="83"/>
      <c r="BI123" s="83"/>
      <c r="BJ123" s="83"/>
      <c r="BK123" s="83"/>
      <c r="BL123" s="83"/>
      <c r="BM123" s="83"/>
      <c r="BN123" s="83"/>
      <c r="BO123" s="882" t="s">
        <v>299</v>
      </c>
      <c r="BP123" s="883"/>
      <c r="BQ123" s="884">
        <v>60529751</v>
      </c>
      <c r="BR123" s="885"/>
      <c r="BS123" s="885"/>
      <c r="BT123" s="885"/>
      <c r="BU123" s="885"/>
      <c r="BV123" s="885">
        <v>60507457</v>
      </c>
      <c r="BW123" s="885"/>
      <c r="BX123" s="885"/>
      <c r="BY123" s="885"/>
      <c r="BZ123" s="885"/>
      <c r="CA123" s="885">
        <v>61861255</v>
      </c>
      <c r="CB123" s="885"/>
      <c r="CC123" s="885"/>
      <c r="CD123" s="885"/>
      <c r="CE123" s="885"/>
      <c r="CF123" s="753"/>
      <c r="CG123" s="754"/>
      <c r="CH123" s="754"/>
      <c r="CI123" s="754"/>
      <c r="CJ123" s="886"/>
      <c r="CK123" s="718"/>
      <c r="CL123" s="719"/>
      <c r="CM123" s="719"/>
      <c r="CN123" s="719"/>
      <c r="CO123" s="720"/>
      <c r="CP123" s="864" t="s">
        <v>507</v>
      </c>
      <c r="CQ123" s="865"/>
      <c r="CR123" s="865"/>
      <c r="CS123" s="865"/>
      <c r="CT123" s="865"/>
      <c r="CU123" s="865"/>
      <c r="CV123" s="865"/>
      <c r="CW123" s="865"/>
      <c r="CX123" s="865"/>
      <c r="CY123" s="865"/>
      <c r="CZ123" s="865"/>
      <c r="DA123" s="865"/>
      <c r="DB123" s="865"/>
      <c r="DC123" s="865"/>
      <c r="DD123" s="865"/>
      <c r="DE123" s="865"/>
      <c r="DF123" s="866"/>
      <c r="DG123" s="775" t="s">
        <v>366</v>
      </c>
      <c r="DH123" s="776"/>
      <c r="DI123" s="776"/>
      <c r="DJ123" s="776"/>
      <c r="DK123" s="777"/>
      <c r="DL123" s="778" t="s">
        <v>366</v>
      </c>
      <c r="DM123" s="776"/>
      <c r="DN123" s="776"/>
      <c r="DO123" s="776"/>
      <c r="DP123" s="777"/>
      <c r="DQ123" s="778" t="s">
        <v>366</v>
      </c>
      <c r="DR123" s="776"/>
      <c r="DS123" s="776"/>
      <c r="DT123" s="776"/>
      <c r="DU123" s="777"/>
      <c r="DV123" s="842" t="s">
        <v>366</v>
      </c>
      <c r="DW123" s="843"/>
      <c r="DX123" s="843"/>
      <c r="DY123" s="843"/>
      <c r="DZ123" s="844"/>
    </row>
    <row r="124" spans="1:130" s="54" customFormat="1" ht="26.25" customHeight="1" x14ac:dyDescent="0.15">
      <c r="A124" s="745"/>
      <c r="B124" s="741"/>
      <c r="C124" s="839" t="s">
        <v>352</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366</v>
      </c>
      <c r="AB124" s="776"/>
      <c r="AC124" s="776"/>
      <c r="AD124" s="776"/>
      <c r="AE124" s="777"/>
      <c r="AF124" s="778" t="s">
        <v>366</v>
      </c>
      <c r="AG124" s="776"/>
      <c r="AH124" s="776"/>
      <c r="AI124" s="776"/>
      <c r="AJ124" s="777"/>
      <c r="AK124" s="778" t="s">
        <v>366</v>
      </c>
      <c r="AL124" s="776"/>
      <c r="AM124" s="776"/>
      <c r="AN124" s="776"/>
      <c r="AO124" s="777"/>
      <c r="AP124" s="842" t="s">
        <v>366</v>
      </c>
      <c r="AQ124" s="843"/>
      <c r="AR124" s="843"/>
      <c r="AS124" s="843"/>
      <c r="AT124" s="844"/>
      <c r="AU124" s="858" t="s">
        <v>17</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47.3</v>
      </c>
      <c r="BR124" s="862"/>
      <c r="BS124" s="862"/>
      <c r="BT124" s="862"/>
      <c r="BU124" s="862"/>
      <c r="BV124" s="862">
        <v>43.3</v>
      </c>
      <c r="BW124" s="862"/>
      <c r="BX124" s="862"/>
      <c r="BY124" s="862"/>
      <c r="BZ124" s="862"/>
      <c r="CA124" s="862">
        <v>31.4</v>
      </c>
      <c r="CB124" s="862"/>
      <c r="CC124" s="862"/>
      <c r="CD124" s="862"/>
      <c r="CE124" s="862"/>
      <c r="CF124" s="761"/>
      <c r="CG124" s="762"/>
      <c r="CH124" s="762"/>
      <c r="CI124" s="762"/>
      <c r="CJ124" s="863"/>
      <c r="CK124" s="721"/>
      <c r="CL124" s="721"/>
      <c r="CM124" s="721"/>
      <c r="CN124" s="721"/>
      <c r="CO124" s="722"/>
      <c r="CP124" s="864" t="s">
        <v>417</v>
      </c>
      <c r="CQ124" s="865"/>
      <c r="CR124" s="865"/>
      <c r="CS124" s="865"/>
      <c r="CT124" s="865"/>
      <c r="CU124" s="865"/>
      <c r="CV124" s="865"/>
      <c r="CW124" s="865"/>
      <c r="CX124" s="865"/>
      <c r="CY124" s="865"/>
      <c r="CZ124" s="865"/>
      <c r="DA124" s="865"/>
      <c r="DB124" s="865"/>
      <c r="DC124" s="865"/>
      <c r="DD124" s="865"/>
      <c r="DE124" s="865"/>
      <c r="DF124" s="866"/>
      <c r="DG124" s="795" t="s">
        <v>366</v>
      </c>
      <c r="DH124" s="796"/>
      <c r="DI124" s="796"/>
      <c r="DJ124" s="796"/>
      <c r="DK124" s="797"/>
      <c r="DL124" s="798" t="s">
        <v>366</v>
      </c>
      <c r="DM124" s="796"/>
      <c r="DN124" s="796"/>
      <c r="DO124" s="796"/>
      <c r="DP124" s="797"/>
      <c r="DQ124" s="798" t="s">
        <v>366</v>
      </c>
      <c r="DR124" s="796"/>
      <c r="DS124" s="796"/>
      <c r="DT124" s="796"/>
      <c r="DU124" s="797"/>
      <c r="DV124" s="867" t="s">
        <v>366</v>
      </c>
      <c r="DW124" s="868"/>
      <c r="DX124" s="868"/>
      <c r="DY124" s="868"/>
      <c r="DZ124" s="869"/>
    </row>
    <row r="125" spans="1:130" s="54" customFormat="1" ht="26.25" customHeight="1" x14ac:dyDescent="0.15">
      <c r="A125" s="745"/>
      <c r="B125" s="741"/>
      <c r="C125" s="839" t="s">
        <v>518</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366</v>
      </c>
      <c r="AB125" s="776"/>
      <c r="AC125" s="776"/>
      <c r="AD125" s="776"/>
      <c r="AE125" s="777"/>
      <c r="AF125" s="778" t="s">
        <v>366</v>
      </c>
      <c r="AG125" s="776"/>
      <c r="AH125" s="776"/>
      <c r="AI125" s="776"/>
      <c r="AJ125" s="777"/>
      <c r="AK125" s="778" t="s">
        <v>366</v>
      </c>
      <c r="AL125" s="776"/>
      <c r="AM125" s="776"/>
      <c r="AN125" s="776"/>
      <c r="AO125" s="777"/>
      <c r="AP125" s="842" t="s">
        <v>366</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364</v>
      </c>
      <c r="CL125" s="716"/>
      <c r="CM125" s="716"/>
      <c r="CN125" s="716"/>
      <c r="CO125" s="717"/>
      <c r="CP125" s="870" t="s">
        <v>289</v>
      </c>
      <c r="CQ125" s="823"/>
      <c r="CR125" s="823"/>
      <c r="CS125" s="823"/>
      <c r="CT125" s="823"/>
      <c r="CU125" s="823"/>
      <c r="CV125" s="823"/>
      <c r="CW125" s="823"/>
      <c r="CX125" s="823"/>
      <c r="CY125" s="823"/>
      <c r="CZ125" s="823"/>
      <c r="DA125" s="823"/>
      <c r="DB125" s="823"/>
      <c r="DC125" s="823"/>
      <c r="DD125" s="823"/>
      <c r="DE125" s="823"/>
      <c r="DF125" s="824"/>
      <c r="DG125" s="871" t="s">
        <v>366</v>
      </c>
      <c r="DH125" s="872"/>
      <c r="DI125" s="872"/>
      <c r="DJ125" s="872"/>
      <c r="DK125" s="872"/>
      <c r="DL125" s="872" t="s">
        <v>366</v>
      </c>
      <c r="DM125" s="872"/>
      <c r="DN125" s="872"/>
      <c r="DO125" s="872"/>
      <c r="DP125" s="872"/>
      <c r="DQ125" s="872" t="s">
        <v>366</v>
      </c>
      <c r="DR125" s="872"/>
      <c r="DS125" s="872"/>
      <c r="DT125" s="872"/>
      <c r="DU125" s="872"/>
      <c r="DV125" s="873" t="s">
        <v>366</v>
      </c>
      <c r="DW125" s="873"/>
      <c r="DX125" s="873"/>
      <c r="DY125" s="873"/>
      <c r="DZ125" s="874"/>
    </row>
    <row r="126" spans="1:130" s="54" customFormat="1" ht="26.25" customHeight="1" x14ac:dyDescent="0.15">
      <c r="A126" s="745"/>
      <c r="B126" s="741"/>
      <c r="C126" s="839" t="s">
        <v>519</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v>14279</v>
      </c>
      <c r="AB126" s="776"/>
      <c r="AC126" s="776"/>
      <c r="AD126" s="776"/>
      <c r="AE126" s="777"/>
      <c r="AF126" s="778">
        <v>3075</v>
      </c>
      <c r="AG126" s="776"/>
      <c r="AH126" s="776"/>
      <c r="AI126" s="776"/>
      <c r="AJ126" s="777"/>
      <c r="AK126" s="778">
        <v>1925</v>
      </c>
      <c r="AL126" s="776"/>
      <c r="AM126" s="776"/>
      <c r="AN126" s="776"/>
      <c r="AO126" s="777"/>
      <c r="AP126" s="842">
        <v>0</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28</v>
      </c>
      <c r="CQ126" s="783"/>
      <c r="CR126" s="783"/>
      <c r="CS126" s="783"/>
      <c r="CT126" s="783"/>
      <c r="CU126" s="783"/>
      <c r="CV126" s="783"/>
      <c r="CW126" s="783"/>
      <c r="CX126" s="783"/>
      <c r="CY126" s="783"/>
      <c r="CZ126" s="783"/>
      <c r="DA126" s="783"/>
      <c r="DB126" s="783"/>
      <c r="DC126" s="783"/>
      <c r="DD126" s="783"/>
      <c r="DE126" s="783"/>
      <c r="DF126" s="784"/>
      <c r="DG126" s="846" t="s">
        <v>366</v>
      </c>
      <c r="DH126" s="847"/>
      <c r="DI126" s="847"/>
      <c r="DJ126" s="847"/>
      <c r="DK126" s="847"/>
      <c r="DL126" s="847" t="s">
        <v>366</v>
      </c>
      <c r="DM126" s="847"/>
      <c r="DN126" s="847"/>
      <c r="DO126" s="847"/>
      <c r="DP126" s="847"/>
      <c r="DQ126" s="847" t="s">
        <v>366</v>
      </c>
      <c r="DR126" s="847"/>
      <c r="DS126" s="847"/>
      <c r="DT126" s="847"/>
      <c r="DU126" s="847"/>
      <c r="DV126" s="848" t="s">
        <v>366</v>
      </c>
      <c r="DW126" s="848"/>
      <c r="DX126" s="848"/>
      <c r="DY126" s="848"/>
      <c r="DZ126" s="849"/>
    </row>
    <row r="127" spans="1:130" s="54" customFormat="1" ht="26.25" customHeight="1" x14ac:dyDescent="0.15">
      <c r="A127" s="746"/>
      <c r="B127" s="743"/>
      <c r="C127" s="850" t="s">
        <v>230</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366</v>
      </c>
      <c r="AB127" s="776"/>
      <c r="AC127" s="776"/>
      <c r="AD127" s="776"/>
      <c r="AE127" s="777"/>
      <c r="AF127" s="778" t="s">
        <v>366</v>
      </c>
      <c r="AG127" s="776"/>
      <c r="AH127" s="776"/>
      <c r="AI127" s="776"/>
      <c r="AJ127" s="777"/>
      <c r="AK127" s="778" t="s">
        <v>366</v>
      </c>
      <c r="AL127" s="776"/>
      <c r="AM127" s="776"/>
      <c r="AN127" s="776"/>
      <c r="AO127" s="777"/>
      <c r="AP127" s="842" t="s">
        <v>366</v>
      </c>
      <c r="AQ127" s="843"/>
      <c r="AR127" s="843"/>
      <c r="AS127" s="843"/>
      <c r="AT127" s="844"/>
      <c r="AU127" s="77"/>
      <c r="AV127" s="77"/>
      <c r="AW127" s="77"/>
      <c r="AX127" s="853" t="s">
        <v>418</v>
      </c>
      <c r="AY127" s="854"/>
      <c r="AZ127" s="854"/>
      <c r="BA127" s="854"/>
      <c r="BB127" s="854"/>
      <c r="BC127" s="854"/>
      <c r="BD127" s="854"/>
      <c r="BE127" s="855"/>
      <c r="BF127" s="856" t="s">
        <v>375</v>
      </c>
      <c r="BG127" s="854"/>
      <c r="BH127" s="854"/>
      <c r="BI127" s="854"/>
      <c r="BJ127" s="854"/>
      <c r="BK127" s="854"/>
      <c r="BL127" s="855"/>
      <c r="BM127" s="856" t="s">
        <v>30</v>
      </c>
      <c r="BN127" s="854"/>
      <c r="BO127" s="854"/>
      <c r="BP127" s="854"/>
      <c r="BQ127" s="854"/>
      <c r="BR127" s="854"/>
      <c r="BS127" s="855"/>
      <c r="BT127" s="856" t="s">
        <v>63</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346</v>
      </c>
      <c r="CQ127" s="783"/>
      <c r="CR127" s="783"/>
      <c r="CS127" s="783"/>
      <c r="CT127" s="783"/>
      <c r="CU127" s="783"/>
      <c r="CV127" s="783"/>
      <c r="CW127" s="783"/>
      <c r="CX127" s="783"/>
      <c r="CY127" s="783"/>
      <c r="CZ127" s="783"/>
      <c r="DA127" s="783"/>
      <c r="DB127" s="783"/>
      <c r="DC127" s="783"/>
      <c r="DD127" s="783"/>
      <c r="DE127" s="783"/>
      <c r="DF127" s="784"/>
      <c r="DG127" s="846" t="s">
        <v>366</v>
      </c>
      <c r="DH127" s="847"/>
      <c r="DI127" s="847"/>
      <c r="DJ127" s="847"/>
      <c r="DK127" s="847"/>
      <c r="DL127" s="847" t="s">
        <v>366</v>
      </c>
      <c r="DM127" s="847"/>
      <c r="DN127" s="847"/>
      <c r="DO127" s="847"/>
      <c r="DP127" s="847"/>
      <c r="DQ127" s="847" t="s">
        <v>366</v>
      </c>
      <c r="DR127" s="847"/>
      <c r="DS127" s="847"/>
      <c r="DT127" s="847"/>
      <c r="DU127" s="847"/>
      <c r="DV127" s="848" t="s">
        <v>366</v>
      </c>
      <c r="DW127" s="848"/>
      <c r="DX127" s="848"/>
      <c r="DY127" s="848"/>
      <c r="DZ127" s="849"/>
    </row>
    <row r="128" spans="1:130" s="54" customFormat="1" ht="26.25" customHeight="1" x14ac:dyDescent="0.15">
      <c r="A128" s="811" t="s">
        <v>105</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68</v>
      </c>
      <c r="X128" s="813"/>
      <c r="Y128" s="813"/>
      <c r="Z128" s="814"/>
      <c r="AA128" s="815">
        <v>678215</v>
      </c>
      <c r="AB128" s="816"/>
      <c r="AC128" s="816"/>
      <c r="AD128" s="816"/>
      <c r="AE128" s="817"/>
      <c r="AF128" s="818">
        <v>669989</v>
      </c>
      <c r="AG128" s="816"/>
      <c r="AH128" s="816"/>
      <c r="AI128" s="816"/>
      <c r="AJ128" s="817"/>
      <c r="AK128" s="818">
        <v>639035</v>
      </c>
      <c r="AL128" s="816"/>
      <c r="AM128" s="816"/>
      <c r="AN128" s="816"/>
      <c r="AO128" s="817"/>
      <c r="AP128" s="819"/>
      <c r="AQ128" s="820"/>
      <c r="AR128" s="820"/>
      <c r="AS128" s="820"/>
      <c r="AT128" s="821"/>
      <c r="AU128" s="77"/>
      <c r="AV128" s="77"/>
      <c r="AW128" s="77"/>
      <c r="AX128" s="822" t="s">
        <v>78</v>
      </c>
      <c r="AY128" s="823"/>
      <c r="AZ128" s="823"/>
      <c r="BA128" s="823"/>
      <c r="BB128" s="823"/>
      <c r="BC128" s="823"/>
      <c r="BD128" s="823"/>
      <c r="BE128" s="824"/>
      <c r="BF128" s="825" t="s">
        <v>366</v>
      </c>
      <c r="BG128" s="826"/>
      <c r="BH128" s="826"/>
      <c r="BI128" s="826"/>
      <c r="BJ128" s="826"/>
      <c r="BK128" s="826"/>
      <c r="BL128" s="827"/>
      <c r="BM128" s="825">
        <v>12.24</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268</v>
      </c>
      <c r="CQ128" s="803"/>
      <c r="CR128" s="803"/>
      <c r="CS128" s="803"/>
      <c r="CT128" s="803"/>
      <c r="CU128" s="803"/>
      <c r="CV128" s="803"/>
      <c r="CW128" s="803"/>
      <c r="CX128" s="803"/>
      <c r="CY128" s="803"/>
      <c r="CZ128" s="803"/>
      <c r="DA128" s="803"/>
      <c r="DB128" s="803"/>
      <c r="DC128" s="803"/>
      <c r="DD128" s="803"/>
      <c r="DE128" s="803"/>
      <c r="DF128" s="804"/>
      <c r="DG128" s="830">
        <v>43639</v>
      </c>
      <c r="DH128" s="831"/>
      <c r="DI128" s="831"/>
      <c r="DJ128" s="831"/>
      <c r="DK128" s="831"/>
      <c r="DL128" s="831">
        <v>38504</v>
      </c>
      <c r="DM128" s="831"/>
      <c r="DN128" s="831"/>
      <c r="DO128" s="831"/>
      <c r="DP128" s="831"/>
      <c r="DQ128" s="831">
        <v>19253</v>
      </c>
      <c r="DR128" s="831"/>
      <c r="DS128" s="831"/>
      <c r="DT128" s="831"/>
      <c r="DU128" s="831"/>
      <c r="DV128" s="832">
        <v>0.1</v>
      </c>
      <c r="DW128" s="832"/>
      <c r="DX128" s="832"/>
      <c r="DY128" s="832"/>
      <c r="DZ128" s="833"/>
    </row>
    <row r="129" spans="1:131" s="54" customFormat="1" ht="26.25" customHeight="1" x14ac:dyDescent="0.15">
      <c r="A129" s="770" t="s">
        <v>353</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402</v>
      </c>
      <c r="X129" s="773"/>
      <c r="Y129" s="773"/>
      <c r="Z129" s="774"/>
      <c r="AA129" s="775">
        <v>22547082</v>
      </c>
      <c r="AB129" s="776"/>
      <c r="AC129" s="776"/>
      <c r="AD129" s="776"/>
      <c r="AE129" s="777"/>
      <c r="AF129" s="778">
        <v>22447027</v>
      </c>
      <c r="AG129" s="776"/>
      <c r="AH129" s="776"/>
      <c r="AI129" s="776"/>
      <c r="AJ129" s="777"/>
      <c r="AK129" s="778">
        <v>22867209</v>
      </c>
      <c r="AL129" s="776"/>
      <c r="AM129" s="776"/>
      <c r="AN129" s="776"/>
      <c r="AO129" s="777"/>
      <c r="AP129" s="779"/>
      <c r="AQ129" s="780"/>
      <c r="AR129" s="780"/>
      <c r="AS129" s="780"/>
      <c r="AT129" s="781"/>
      <c r="AU129" s="79"/>
      <c r="AV129" s="79"/>
      <c r="AW129" s="79"/>
      <c r="AX129" s="782" t="s">
        <v>89</v>
      </c>
      <c r="AY129" s="783"/>
      <c r="AZ129" s="783"/>
      <c r="BA129" s="783"/>
      <c r="BB129" s="783"/>
      <c r="BC129" s="783"/>
      <c r="BD129" s="783"/>
      <c r="BE129" s="784"/>
      <c r="BF129" s="834" t="s">
        <v>366</v>
      </c>
      <c r="BG129" s="835"/>
      <c r="BH129" s="835"/>
      <c r="BI129" s="835"/>
      <c r="BJ129" s="835"/>
      <c r="BK129" s="835"/>
      <c r="BL129" s="836"/>
      <c r="BM129" s="834">
        <v>17.239999999999998</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252</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433</v>
      </c>
      <c r="X130" s="773"/>
      <c r="Y130" s="773"/>
      <c r="Z130" s="774"/>
      <c r="AA130" s="775">
        <v>3583408</v>
      </c>
      <c r="AB130" s="776"/>
      <c r="AC130" s="776"/>
      <c r="AD130" s="776"/>
      <c r="AE130" s="777"/>
      <c r="AF130" s="778">
        <v>3674601</v>
      </c>
      <c r="AG130" s="776"/>
      <c r="AH130" s="776"/>
      <c r="AI130" s="776"/>
      <c r="AJ130" s="777"/>
      <c r="AK130" s="778">
        <v>3794531</v>
      </c>
      <c r="AL130" s="776"/>
      <c r="AM130" s="776"/>
      <c r="AN130" s="776"/>
      <c r="AO130" s="777"/>
      <c r="AP130" s="779"/>
      <c r="AQ130" s="780"/>
      <c r="AR130" s="780"/>
      <c r="AS130" s="780"/>
      <c r="AT130" s="781"/>
      <c r="AU130" s="79"/>
      <c r="AV130" s="79"/>
      <c r="AW130" s="79"/>
      <c r="AX130" s="782" t="s">
        <v>471</v>
      </c>
      <c r="AY130" s="783"/>
      <c r="AZ130" s="783"/>
      <c r="BA130" s="783"/>
      <c r="BB130" s="783"/>
      <c r="BC130" s="783"/>
      <c r="BD130" s="783"/>
      <c r="BE130" s="784"/>
      <c r="BF130" s="785">
        <v>7.5</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195</v>
      </c>
      <c r="X131" s="793"/>
      <c r="Y131" s="793"/>
      <c r="Z131" s="794"/>
      <c r="AA131" s="795">
        <v>18963674</v>
      </c>
      <c r="AB131" s="796"/>
      <c r="AC131" s="796"/>
      <c r="AD131" s="796"/>
      <c r="AE131" s="797"/>
      <c r="AF131" s="798">
        <v>18772426</v>
      </c>
      <c r="AG131" s="796"/>
      <c r="AH131" s="796"/>
      <c r="AI131" s="796"/>
      <c r="AJ131" s="797"/>
      <c r="AK131" s="798">
        <v>19072678</v>
      </c>
      <c r="AL131" s="796"/>
      <c r="AM131" s="796"/>
      <c r="AN131" s="796"/>
      <c r="AO131" s="797"/>
      <c r="AP131" s="799"/>
      <c r="AQ131" s="800"/>
      <c r="AR131" s="800"/>
      <c r="AS131" s="800"/>
      <c r="AT131" s="801"/>
      <c r="AU131" s="79"/>
      <c r="AV131" s="79"/>
      <c r="AW131" s="79"/>
      <c r="AX131" s="802" t="s">
        <v>513</v>
      </c>
      <c r="AY131" s="803"/>
      <c r="AZ131" s="803"/>
      <c r="BA131" s="803"/>
      <c r="BB131" s="803"/>
      <c r="BC131" s="803"/>
      <c r="BD131" s="803"/>
      <c r="BE131" s="804"/>
      <c r="BF131" s="805">
        <v>31.4</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98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434</v>
      </c>
      <c r="W132" s="747"/>
      <c r="X132" s="747"/>
      <c r="Y132" s="747"/>
      <c r="Z132" s="748"/>
      <c r="AA132" s="749">
        <v>7.3065113860000004</v>
      </c>
      <c r="AB132" s="750"/>
      <c r="AC132" s="750"/>
      <c r="AD132" s="750"/>
      <c r="AE132" s="751"/>
      <c r="AF132" s="752">
        <v>7.974962852</v>
      </c>
      <c r="AG132" s="750"/>
      <c r="AH132" s="750"/>
      <c r="AI132" s="750"/>
      <c r="AJ132" s="751"/>
      <c r="AK132" s="752">
        <v>7.3748164779999996</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11</v>
      </c>
      <c r="W133" s="756"/>
      <c r="X133" s="756"/>
      <c r="Y133" s="756"/>
      <c r="Z133" s="757"/>
      <c r="AA133" s="758">
        <v>7.5</v>
      </c>
      <c r="AB133" s="759"/>
      <c r="AC133" s="759"/>
      <c r="AD133" s="759"/>
      <c r="AE133" s="760"/>
      <c r="AF133" s="758">
        <v>7.6</v>
      </c>
      <c r="AG133" s="759"/>
      <c r="AH133" s="759"/>
      <c r="AI133" s="759"/>
      <c r="AJ133" s="760"/>
      <c r="AK133" s="758">
        <v>7.5</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c5eZNACEjumV4uXYFh6mHGIkuXIYK9/0XTkZcaDyi/JPSAgveciER+qR1RosWlyXg88hZ946IFmzBvskhjjZyQ==" saltValue="Mz2ibzFRjjxV/XtWjt3Nm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H1"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269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QD35n0hXlX4gDXu2hvfu8aUISKpTo5ooiw+fF+1HqwPtJgL3LBYylxvgatJhOlbdY7bsjV6+Tt9aGLEA6DUxg==" saltValue="t9v3ysXQJzOtO9V2ojIBww==" spinCount="100000" sheet="1" objects="1" scenarios="1"/>
  <phoneticPr fontId="6"/>
  <printOptions horizontalCentered="1" verticalCentered="1"/>
  <pageMargins left="0" right="0" top="0" bottom="0" header="0" footer="0"/>
  <pageSetup paperSize="9" scale="31" orientation="portrait"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22"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UfLtj0kIjYVZyeR/Vl2sAvFau2emes06kuGVyFPQPI0PhYZpZIzrVkikiPXUuhiFXl/QHO733JGCyJIp1V2uw==" saltValue="E8E/yay73fdMGOBTdWwVwA==" spinCount="100000" sheet="1" objects="1" scenarios="1"/>
  <phoneticPr fontId="6"/>
  <printOptions horizontalCentered="1" verticalCentered="1"/>
  <pageMargins left="0" right="0" top="0" bottom="0" header="0" footer="0"/>
  <pageSetup paperSize="9" orientation="portrait" r:id="rId1"/>
  <headerFooter alignWithMargins="0">
    <oddFooter>&amp;C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523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279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204</v>
      </c>
      <c r="AP7" s="144"/>
      <c r="AQ7" s="155" t="s">
        <v>524</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304</v>
      </c>
      <c r="AQ8" s="156" t="s">
        <v>451</v>
      </c>
      <c r="AR8" s="170" t="s">
        <v>88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525</v>
      </c>
      <c r="AL9" s="1047"/>
      <c r="AM9" s="1047"/>
      <c r="AN9" s="1048"/>
      <c r="AO9" s="134">
        <v>7034824</v>
      </c>
      <c r="AP9" s="134">
        <v>65447</v>
      </c>
      <c r="AQ9" s="157">
        <v>56739</v>
      </c>
      <c r="AR9" s="171">
        <v>15.3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432</v>
      </c>
      <c r="AL10" s="1047"/>
      <c r="AM10" s="1047"/>
      <c r="AN10" s="1048"/>
      <c r="AO10" s="135">
        <v>289588</v>
      </c>
      <c r="AP10" s="135">
        <v>2694</v>
      </c>
      <c r="AQ10" s="158">
        <v>3644</v>
      </c>
      <c r="AR10" s="172">
        <v>-26.1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172</v>
      </c>
      <c r="AL11" s="1047"/>
      <c r="AM11" s="1047"/>
      <c r="AN11" s="1048"/>
      <c r="AO11" s="135">
        <v>488066</v>
      </c>
      <c r="AP11" s="135">
        <v>4541</v>
      </c>
      <c r="AQ11" s="158">
        <v>3408</v>
      </c>
      <c r="AR11" s="172">
        <v>33.200000000000003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245</v>
      </c>
      <c r="AL12" s="1047"/>
      <c r="AM12" s="1047"/>
      <c r="AN12" s="1048"/>
      <c r="AO12" s="135" t="s">
        <v>366</v>
      </c>
      <c r="AP12" s="135" t="s">
        <v>366</v>
      </c>
      <c r="AQ12" s="158">
        <v>508</v>
      </c>
      <c r="AR12" s="172" t="s">
        <v>366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143</v>
      </c>
      <c r="AL13" s="1047"/>
      <c r="AM13" s="1047"/>
      <c r="AN13" s="1048"/>
      <c r="AO13" s="135">
        <v>70108</v>
      </c>
      <c r="AP13" s="135">
        <v>652</v>
      </c>
      <c r="AQ13" s="158">
        <v>12</v>
      </c>
      <c r="AR13" s="172">
        <v>5333.3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393</v>
      </c>
      <c r="AL14" s="1047"/>
      <c r="AM14" s="1047"/>
      <c r="AN14" s="1048"/>
      <c r="AO14" s="135">
        <v>267845</v>
      </c>
      <c r="AP14" s="135">
        <v>2492</v>
      </c>
      <c r="AQ14" s="158">
        <v>2329</v>
      </c>
      <c r="AR14" s="172">
        <v>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205</v>
      </c>
      <c r="AL15" s="1047"/>
      <c r="AM15" s="1047"/>
      <c r="AN15" s="1048"/>
      <c r="AO15" s="135">
        <v>391535</v>
      </c>
      <c r="AP15" s="135">
        <v>3643</v>
      </c>
      <c r="AQ15" s="158">
        <v>1096</v>
      </c>
      <c r="AR15" s="172">
        <v>232.4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443</v>
      </c>
      <c r="AL16" s="1050"/>
      <c r="AM16" s="1050"/>
      <c r="AN16" s="1051"/>
      <c r="AO16" s="135">
        <v>-552685</v>
      </c>
      <c r="AP16" s="135">
        <v>-5142</v>
      </c>
      <c r="AQ16" s="158">
        <v>-4593</v>
      </c>
      <c r="AR16" s="172">
        <v>12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419</v>
      </c>
      <c r="AL17" s="1050"/>
      <c r="AM17" s="1050"/>
      <c r="AN17" s="1051"/>
      <c r="AO17" s="135">
        <v>7989281</v>
      </c>
      <c r="AP17" s="135">
        <v>74326</v>
      </c>
      <c r="AQ17" s="158">
        <v>63141</v>
      </c>
      <c r="AR17" s="172">
        <v>17.7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350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526</v>
      </c>
      <c r="AP20" s="146" t="s">
        <v>186</v>
      </c>
      <c r="AQ20" s="159" t="s">
        <v>139</v>
      </c>
      <c r="AR20" s="173"/>
    </row>
    <row r="21" spans="1:46" s="98" customFormat="1" x14ac:dyDescent="0.15">
      <c r="A21" s="100"/>
      <c r="AK21" s="1043" t="s">
        <v>493</v>
      </c>
      <c r="AL21" s="1044"/>
      <c r="AM21" s="1044"/>
      <c r="AN21" s="1045"/>
      <c r="AO21" s="137">
        <v>7.01</v>
      </c>
      <c r="AP21" s="147">
        <v>6</v>
      </c>
      <c r="AQ21" s="160">
        <v>1.01</v>
      </c>
      <c r="AS21" s="179"/>
      <c r="AT21" s="100"/>
    </row>
    <row r="22" spans="1:46" s="98" customFormat="1" x14ac:dyDescent="0.15">
      <c r="A22" s="100"/>
      <c r="AK22" s="1043" t="s">
        <v>23</v>
      </c>
      <c r="AL22" s="1044"/>
      <c r="AM22" s="1044"/>
      <c r="AN22" s="1045"/>
      <c r="AO22" s="138">
        <v>97.8</v>
      </c>
      <c r="AP22" s="148">
        <v>99.5</v>
      </c>
      <c r="AQ22" s="161">
        <v>-1.7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395</v>
      </c>
      <c r="AP26" s="149"/>
      <c r="AQ26" s="149"/>
      <c r="AR26" s="149"/>
      <c r="AS26" s="102"/>
      <c r="AT26" s="102"/>
    </row>
    <row r="27" spans="1:46" x14ac:dyDescent="0.15">
      <c r="A27" s="103"/>
      <c r="AO27" s="108"/>
      <c r="AP27" s="108"/>
      <c r="AQ27" s="108"/>
      <c r="AR27" s="108"/>
      <c r="AS27" s="108"/>
      <c r="AT27" s="108"/>
    </row>
    <row r="28" spans="1:46" ht="17.25" x14ac:dyDescent="0.15">
      <c r="A28" s="99" t="s">
        <v>75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181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204</v>
      </c>
      <c r="AP30" s="144"/>
      <c r="AQ30" s="155" t="s">
        <v>524</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304</v>
      </c>
      <c r="AQ31" s="156" t="s">
        <v>451</v>
      </c>
      <c r="AR31" s="170" t="s">
        <v>88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188</v>
      </c>
      <c r="AL32" s="1038"/>
      <c r="AM32" s="1038"/>
      <c r="AN32" s="1039"/>
      <c r="AO32" s="135">
        <v>4346317</v>
      </c>
      <c r="AP32" s="135">
        <v>40435</v>
      </c>
      <c r="AQ32" s="162">
        <v>32265</v>
      </c>
      <c r="AR32" s="172">
        <v>25.3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438</v>
      </c>
      <c r="AL33" s="1038"/>
      <c r="AM33" s="1038"/>
      <c r="AN33" s="1039"/>
      <c r="AO33" s="135" t="s">
        <v>366</v>
      </c>
      <c r="AP33" s="135" t="s">
        <v>366</v>
      </c>
      <c r="AQ33" s="162">
        <v>1</v>
      </c>
      <c r="AR33" s="172" t="s">
        <v>366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208</v>
      </c>
      <c r="AL34" s="1038"/>
      <c r="AM34" s="1038"/>
      <c r="AN34" s="1039"/>
      <c r="AO34" s="135">
        <v>52667</v>
      </c>
      <c r="AP34" s="135">
        <v>490</v>
      </c>
      <c r="AQ34" s="162">
        <v>32</v>
      </c>
      <c r="AR34" s="172">
        <v>1431.3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425</v>
      </c>
      <c r="AL35" s="1038"/>
      <c r="AM35" s="1038"/>
      <c r="AN35" s="1039"/>
      <c r="AO35" s="135" t="s">
        <v>366</v>
      </c>
      <c r="AP35" s="135" t="s">
        <v>366</v>
      </c>
      <c r="AQ35" s="162">
        <v>6764</v>
      </c>
      <c r="AR35" s="172" t="s">
        <v>366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55</v>
      </c>
      <c r="AL36" s="1038"/>
      <c r="AM36" s="1038"/>
      <c r="AN36" s="1039"/>
      <c r="AO36" s="135">
        <v>1439078</v>
      </c>
      <c r="AP36" s="135">
        <v>13388</v>
      </c>
      <c r="AQ36" s="162">
        <v>1228</v>
      </c>
      <c r="AR36" s="172">
        <v>990.2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255</v>
      </c>
      <c r="AL37" s="1038"/>
      <c r="AM37" s="1038"/>
      <c r="AN37" s="1039"/>
      <c r="AO37" s="135">
        <v>1925</v>
      </c>
      <c r="AP37" s="135">
        <v>18</v>
      </c>
      <c r="AQ37" s="162">
        <v>1060</v>
      </c>
      <c r="AR37" s="172">
        <v>-98.3</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360</v>
      </c>
      <c r="AL38" s="1041"/>
      <c r="AM38" s="1041"/>
      <c r="AN38" s="1042"/>
      <c r="AO38" s="139">
        <v>154</v>
      </c>
      <c r="AP38" s="139">
        <v>1</v>
      </c>
      <c r="AQ38" s="163">
        <v>1</v>
      </c>
      <c r="AR38" s="161">
        <v>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13</v>
      </c>
      <c r="AL39" s="1041"/>
      <c r="AM39" s="1041"/>
      <c r="AN39" s="1042"/>
      <c r="AO39" s="135">
        <v>-639035</v>
      </c>
      <c r="AP39" s="135">
        <v>-5945</v>
      </c>
      <c r="AQ39" s="162">
        <v>-6969</v>
      </c>
      <c r="AR39" s="172">
        <v>-14.7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223</v>
      </c>
      <c r="AL40" s="1038"/>
      <c r="AM40" s="1038"/>
      <c r="AN40" s="1039"/>
      <c r="AO40" s="135">
        <v>-3794531</v>
      </c>
      <c r="AP40" s="135">
        <v>-35302</v>
      </c>
      <c r="AQ40" s="162">
        <v>-26451</v>
      </c>
      <c r="AR40" s="172">
        <v>33.5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480</v>
      </c>
      <c r="AL41" s="1028"/>
      <c r="AM41" s="1028"/>
      <c r="AN41" s="1029"/>
      <c r="AO41" s="135">
        <v>1406575</v>
      </c>
      <c r="AP41" s="135">
        <v>13086</v>
      </c>
      <c r="AQ41" s="162">
        <v>7931</v>
      </c>
      <c r="AR41" s="172">
        <v>65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394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204</v>
      </c>
      <c r="AN49" s="1030" t="s">
        <v>118</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362</v>
      </c>
      <c r="AO50" s="141" t="s">
        <v>363</v>
      </c>
      <c r="AP50" s="152" t="s">
        <v>389</v>
      </c>
      <c r="AQ50" s="165" t="s">
        <v>125</v>
      </c>
      <c r="AR50" s="175" t="s">
        <v>528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423</v>
      </c>
      <c r="AL51" s="120"/>
      <c r="AM51" s="125">
        <v>6102895</v>
      </c>
      <c r="AN51" s="132">
        <v>55812</v>
      </c>
      <c r="AO51" s="142">
        <v>10.9</v>
      </c>
      <c r="AP51" s="153">
        <v>53605</v>
      </c>
      <c r="AQ51" s="166">
        <v>5.4</v>
      </c>
      <c r="AR51" s="176">
        <v>5.5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241</v>
      </c>
      <c r="AM52" s="126">
        <v>2089513</v>
      </c>
      <c r="AN52" s="133">
        <v>19109</v>
      </c>
      <c r="AO52" s="143">
        <v>10.199999999999999</v>
      </c>
      <c r="AP52" s="154">
        <v>28343</v>
      </c>
      <c r="AQ52" s="167">
        <v>11.7</v>
      </c>
      <c r="AR52" s="177">
        <v>-1.5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251</v>
      </c>
      <c r="AL53" s="120"/>
      <c r="AM53" s="125">
        <v>5004938</v>
      </c>
      <c r="AN53" s="132">
        <v>45935</v>
      </c>
      <c r="AO53" s="142">
        <v>-17.7</v>
      </c>
      <c r="AP53" s="153">
        <v>44267</v>
      </c>
      <c r="AQ53" s="166">
        <v>-17.399999999999999</v>
      </c>
      <c r="AR53" s="176">
        <v>-0.3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241</v>
      </c>
      <c r="AM54" s="126">
        <v>2776448</v>
      </c>
      <c r="AN54" s="133">
        <v>25482</v>
      </c>
      <c r="AO54" s="143">
        <v>33.4</v>
      </c>
      <c r="AP54" s="154">
        <v>26161</v>
      </c>
      <c r="AQ54" s="167">
        <v>-7.7</v>
      </c>
      <c r="AR54" s="177">
        <v>41.1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21</v>
      </c>
      <c r="AL55" s="120"/>
      <c r="AM55" s="125">
        <v>4555720</v>
      </c>
      <c r="AN55" s="132">
        <v>42021</v>
      </c>
      <c r="AO55" s="142">
        <v>-8.5</v>
      </c>
      <c r="AP55" s="153">
        <v>40879</v>
      </c>
      <c r="AQ55" s="166">
        <v>-7.7</v>
      </c>
      <c r="AR55" s="176">
        <v>-0.8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241</v>
      </c>
      <c r="AM56" s="126">
        <v>2919208</v>
      </c>
      <c r="AN56" s="133">
        <v>26926</v>
      </c>
      <c r="AO56" s="143">
        <v>5.7</v>
      </c>
      <c r="AP56" s="154">
        <v>24087</v>
      </c>
      <c r="AQ56" s="167">
        <v>-7.9</v>
      </c>
      <c r="AR56" s="177">
        <v>13.6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348</v>
      </c>
      <c r="AL57" s="120"/>
      <c r="AM57" s="125">
        <v>4126360</v>
      </c>
      <c r="AN57" s="132">
        <v>38190</v>
      </c>
      <c r="AO57" s="142">
        <v>-9.1</v>
      </c>
      <c r="AP57" s="153">
        <v>42651</v>
      </c>
      <c r="AQ57" s="166">
        <v>4.3</v>
      </c>
      <c r="AR57" s="176">
        <v>-13.4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241</v>
      </c>
      <c r="AM58" s="126">
        <v>2167112</v>
      </c>
      <c r="AN58" s="133">
        <v>20057</v>
      </c>
      <c r="AO58" s="143">
        <v>-25.5</v>
      </c>
      <c r="AP58" s="154">
        <v>22675</v>
      </c>
      <c r="AQ58" s="167">
        <v>-5.9</v>
      </c>
      <c r="AR58" s="177">
        <v>-19.600000000000001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305</v>
      </c>
      <c r="AL59" s="120"/>
      <c r="AM59" s="125">
        <v>5226008</v>
      </c>
      <c r="AN59" s="132">
        <v>48619</v>
      </c>
      <c r="AO59" s="142">
        <v>27.3</v>
      </c>
      <c r="AP59" s="153">
        <v>43226</v>
      </c>
      <c r="AQ59" s="166">
        <v>1.3</v>
      </c>
      <c r="AR59" s="176">
        <v>26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241</v>
      </c>
      <c r="AM60" s="126">
        <v>3470951</v>
      </c>
      <c r="AN60" s="133">
        <v>32291</v>
      </c>
      <c r="AO60" s="143">
        <v>61</v>
      </c>
      <c r="AP60" s="154">
        <v>22622</v>
      </c>
      <c r="AQ60" s="167">
        <v>-0.2</v>
      </c>
      <c r="AR60" s="177">
        <v>61.2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285</v>
      </c>
      <c r="AL61" s="123"/>
      <c r="AM61" s="125">
        <v>5003184</v>
      </c>
      <c r="AN61" s="132">
        <v>46115</v>
      </c>
      <c r="AO61" s="142">
        <v>0.6</v>
      </c>
      <c r="AP61" s="153">
        <v>44926</v>
      </c>
      <c r="AQ61" s="168">
        <v>-2.8</v>
      </c>
      <c r="AR61" s="176">
        <v>3.4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241</v>
      </c>
      <c r="AM62" s="126">
        <v>2684646</v>
      </c>
      <c r="AN62" s="133">
        <v>24773</v>
      </c>
      <c r="AO62" s="143">
        <v>17</v>
      </c>
      <c r="AP62" s="154">
        <v>24778</v>
      </c>
      <c r="AQ62" s="167">
        <v>-2</v>
      </c>
      <c r="AR62" s="177">
        <v>19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JkVugWZrstgKNB7L5ClHkdpZ1OqcUcpsrlLQXm2zyaIf+Q0Mik/LfJXEVEYO5OrXyb9c5xbGCc6CQFzt9reJPQ==" saltValue="L+5UbIcBWVvG9yn631H6F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269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sE2LOoUz09rJVVeO5H5f6wL8TpnIodDj+lWGdQle2e4P10NuITUjIeHWP/B3SXnUXOWh3zo0TScNH1fVeWTA==" saltValue="zRKzjuldNWgz1m9ZVU55W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269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KiOzwW8YGUiuaeDzOj8rtzUTH7ORH2z16M/j7KNbCKruZnS2fMj5DBjoStsMw+soL2C5xLgx/S+BVZu531o2g==" saltValue="gZAbspHPmjaMbChA/MgS2w=="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5"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50</v>
      </c>
    </row>
    <row r="46" spans="2:10" ht="29.25" customHeight="1" x14ac:dyDescent="0.2">
      <c r="B46" s="184" t="s">
        <v>67</v>
      </c>
      <c r="C46" s="188"/>
      <c r="D46" s="188"/>
      <c r="E46" s="189" t="s">
        <v>32</v>
      </c>
      <c r="F46" s="190" t="s">
        <v>383</v>
      </c>
      <c r="G46" s="194" t="s">
        <v>464</v>
      </c>
      <c r="H46" s="194" t="s">
        <v>280</v>
      </c>
      <c r="I46" s="194" t="s">
        <v>345</v>
      </c>
      <c r="J46" s="199" t="s">
        <v>529</v>
      </c>
    </row>
    <row r="47" spans="2:10" ht="57.75" customHeight="1" x14ac:dyDescent="0.15">
      <c r="B47" s="185"/>
      <c r="C47" s="1052" t="s">
        <v>42</v>
      </c>
      <c r="D47" s="1052"/>
      <c r="E47" s="1053"/>
      <c r="F47" s="191">
        <v>13.39</v>
      </c>
      <c r="G47" s="195">
        <v>13.33</v>
      </c>
      <c r="H47" s="195">
        <v>9.8699999999999992</v>
      </c>
      <c r="I47" s="195">
        <v>10.29</v>
      </c>
      <c r="J47" s="200">
        <v>9.89</v>
      </c>
    </row>
    <row r="48" spans="2:10" ht="57.75" customHeight="1" x14ac:dyDescent="0.15">
      <c r="B48" s="186"/>
      <c r="C48" s="1054" t="s">
        <v>112</v>
      </c>
      <c r="D48" s="1054"/>
      <c r="E48" s="1055"/>
      <c r="F48" s="192">
        <v>3.02</v>
      </c>
      <c r="G48" s="196">
        <v>3.99</v>
      </c>
      <c r="H48" s="196">
        <v>3.97</v>
      </c>
      <c r="I48" s="196">
        <v>5.41</v>
      </c>
      <c r="J48" s="201">
        <v>3.63</v>
      </c>
    </row>
    <row r="49" spans="2:10" ht="57.75" customHeight="1" x14ac:dyDescent="0.15">
      <c r="B49" s="187"/>
      <c r="C49" s="1056" t="s">
        <v>91</v>
      </c>
      <c r="D49" s="1056"/>
      <c r="E49" s="1057"/>
      <c r="F49" s="193">
        <v>0.45</v>
      </c>
      <c r="G49" s="197">
        <v>1.1100000000000001</v>
      </c>
      <c r="H49" s="197" t="s">
        <v>530</v>
      </c>
      <c r="I49" s="197">
        <v>1.8</v>
      </c>
      <c r="J49" s="202" t="s">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m7kxhDEvxh6fKKN/m+XPQeXT2uF2Xpc3VyyDVJlNlobVMyogLpX8VE2Y2pXhYRSCzTFhUIG7UBnqQzdJ0vo0Q==" saltValue="2vlVilMNaBZFKt89oVlIyg=="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50</v>
      </c>
      <c r="K32" s="203"/>
      <c r="L32" s="203"/>
      <c r="M32" s="203"/>
      <c r="N32" s="203"/>
      <c r="O32" s="203"/>
      <c r="P32" s="203"/>
    </row>
    <row r="33" spans="1:16" ht="39" customHeight="1" x14ac:dyDescent="0.2">
      <c r="A33" s="203"/>
      <c r="B33" s="204" t="s">
        <v>119</v>
      </c>
      <c r="C33" s="210"/>
      <c r="D33" s="210"/>
      <c r="E33" s="212" t="s">
        <v>32</v>
      </c>
      <c r="F33" s="213" t="s">
        <v>383</v>
      </c>
      <c r="G33" s="218" t="s">
        <v>464</v>
      </c>
      <c r="H33" s="218" t="s">
        <v>280</v>
      </c>
      <c r="I33" s="218" t="s">
        <v>345</v>
      </c>
      <c r="J33" s="222" t="s">
        <v>529</v>
      </c>
      <c r="K33" s="203"/>
      <c r="L33" s="203"/>
      <c r="M33" s="203"/>
      <c r="N33" s="203"/>
      <c r="O33" s="203"/>
      <c r="P33" s="203"/>
    </row>
    <row r="34" spans="1:16" ht="39" customHeight="1" x14ac:dyDescent="0.15">
      <c r="A34" s="203"/>
      <c r="B34" s="205"/>
      <c r="C34" s="1062" t="s">
        <v>507</v>
      </c>
      <c r="D34" s="1062"/>
      <c r="E34" s="1063"/>
      <c r="F34" s="214">
        <v>3.01</v>
      </c>
      <c r="G34" s="219">
        <v>4.0599999999999996</v>
      </c>
      <c r="H34" s="219">
        <v>5.23</v>
      </c>
      <c r="I34" s="219">
        <v>4.83</v>
      </c>
      <c r="J34" s="223">
        <v>3.54</v>
      </c>
      <c r="K34" s="203"/>
      <c r="L34" s="203"/>
      <c r="M34" s="203"/>
      <c r="N34" s="203"/>
      <c r="O34" s="203"/>
      <c r="P34" s="203"/>
    </row>
    <row r="35" spans="1:16" ht="39" customHeight="1" x14ac:dyDescent="0.15">
      <c r="A35" s="203"/>
      <c r="B35" s="206"/>
      <c r="C35" s="1058" t="s">
        <v>199</v>
      </c>
      <c r="D35" s="1058"/>
      <c r="E35" s="1059"/>
      <c r="F35" s="215">
        <v>2.89</v>
      </c>
      <c r="G35" s="220">
        <v>3.85</v>
      </c>
      <c r="H35" s="220">
        <v>3.86</v>
      </c>
      <c r="I35" s="220">
        <v>5.34</v>
      </c>
      <c r="J35" s="224">
        <v>3.49</v>
      </c>
      <c r="K35" s="203"/>
      <c r="L35" s="203"/>
      <c r="M35" s="203"/>
      <c r="N35" s="203"/>
      <c r="O35" s="203"/>
      <c r="P35" s="203"/>
    </row>
    <row r="36" spans="1:16" ht="39" customHeight="1" x14ac:dyDescent="0.15">
      <c r="A36" s="203"/>
      <c r="B36" s="206"/>
      <c r="C36" s="1058" t="s">
        <v>198</v>
      </c>
      <c r="D36" s="1058"/>
      <c r="E36" s="1059"/>
      <c r="F36" s="215">
        <v>1.1399999999999999</v>
      </c>
      <c r="G36" s="220">
        <v>1.7</v>
      </c>
      <c r="H36" s="220">
        <v>2.3199999999999998</v>
      </c>
      <c r="I36" s="220">
        <v>0.91</v>
      </c>
      <c r="J36" s="224">
        <v>1.25</v>
      </c>
      <c r="K36" s="203"/>
      <c r="L36" s="203"/>
      <c r="M36" s="203"/>
      <c r="N36" s="203"/>
      <c r="O36" s="203"/>
      <c r="P36" s="203"/>
    </row>
    <row r="37" spans="1:16" ht="39" customHeight="1" x14ac:dyDescent="0.15">
      <c r="A37" s="203"/>
      <c r="B37" s="206"/>
      <c r="C37" s="1058" t="s">
        <v>501</v>
      </c>
      <c r="D37" s="1058"/>
      <c r="E37" s="1059"/>
      <c r="F37" s="215">
        <v>0.12</v>
      </c>
      <c r="G37" s="220">
        <v>0.12</v>
      </c>
      <c r="H37" s="220">
        <v>0.1</v>
      </c>
      <c r="I37" s="220">
        <v>0.06</v>
      </c>
      <c r="J37" s="224">
        <v>0.13</v>
      </c>
      <c r="K37" s="203"/>
      <c r="L37" s="203"/>
      <c r="M37" s="203"/>
      <c r="N37" s="203"/>
      <c r="O37" s="203"/>
      <c r="P37" s="203"/>
    </row>
    <row r="38" spans="1:16" ht="39" customHeight="1" x14ac:dyDescent="0.15">
      <c r="A38" s="203"/>
      <c r="B38" s="206"/>
      <c r="C38" s="1058" t="s">
        <v>508</v>
      </c>
      <c r="D38" s="1058"/>
      <c r="E38" s="1059"/>
      <c r="F38" s="215">
        <v>0.2</v>
      </c>
      <c r="G38" s="220">
        <v>0.2</v>
      </c>
      <c r="H38" s="220">
        <v>0.2</v>
      </c>
      <c r="I38" s="220">
        <v>0.19</v>
      </c>
      <c r="J38" s="224">
        <v>0.12</v>
      </c>
      <c r="K38" s="203"/>
      <c r="L38" s="203"/>
      <c r="M38" s="203"/>
      <c r="N38" s="203"/>
      <c r="O38" s="203"/>
      <c r="P38" s="203"/>
    </row>
    <row r="39" spans="1:16" ht="39" customHeight="1" x14ac:dyDescent="0.15">
      <c r="A39" s="203"/>
      <c r="B39" s="206"/>
      <c r="C39" s="1058" t="s">
        <v>504</v>
      </c>
      <c r="D39" s="1058"/>
      <c r="E39" s="1059"/>
      <c r="F39" s="215">
        <v>0.06</v>
      </c>
      <c r="G39" s="220">
        <v>0.02</v>
      </c>
      <c r="H39" s="220">
        <v>0.04</v>
      </c>
      <c r="I39" s="220">
        <v>0.14000000000000001</v>
      </c>
      <c r="J39" s="224">
        <v>7.0000000000000007E-2</v>
      </c>
      <c r="K39" s="203"/>
      <c r="L39" s="203"/>
      <c r="M39" s="203"/>
      <c r="N39" s="203"/>
      <c r="O39" s="203"/>
      <c r="P39" s="203"/>
    </row>
    <row r="40" spans="1:16" ht="39" customHeight="1" x14ac:dyDescent="0.15">
      <c r="A40" s="203"/>
      <c r="B40" s="206"/>
      <c r="C40" s="1058" t="s">
        <v>503</v>
      </c>
      <c r="D40" s="1058"/>
      <c r="E40" s="1059"/>
      <c r="F40" s="215">
        <v>0</v>
      </c>
      <c r="G40" s="220">
        <v>0</v>
      </c>
      <c r="H40" s="220">
        <v>0</v>
      </c>
      <c r="I40" s="220">
        <v>0</v>
      </c>
      <c r="J40" s="224">
        <v>0</v>
      </c>
      <c r="K40" s="203"/>
      <c r="L40" s="203"/>
      <c r="M40" s="203"/>
      <c r="N40" s="203"/>
      <c r="O40" s="203"/>
      <c r="P40" s="203"/>
    </row>
    <row r="41" spans="1:16" ht="39" customHeight="1" x14ac:dyDescent="0.15">
      <c r="A41" s="203"/>
      <c r="B41" s="206"/>
      <c r="C41" s="1058" t="s">
        <v>502</v>
      </c>
      <c r="D41" s="1058"/>
      <c r="E41" s="1059"/>
      <c r="F41" s="215">
        <v>0</v>
      </c>
      <c r="G41" s="220">
        <v>0</v>
      </c>
      <c r="H41" s="220">
        <v>0</v>
      </c>
      <c r="I41" s="220">
        <v>0</v>
      </c>
      <c r="J41" s="224">
        <v>0</v>
      </c>
      <c r="K41" s="203"/>
      <c r="L41" s="203"/>
      <c r="M41" s="203"/>
      <c r="N41" s="203"/>
      <c r="O41" s="203"/>
      <c r="P41" s="203"/>
    </row>
    <row r="42" spans="1:16" ht="39" customHeight="1" x14ac:dyDescent="0.15">
      <c r="A42" s="203"/>
      <c r="B42" s="207"/>
      <c r="C42" s="1058" t="s">
        <v>531</v>
      </c>
      <c r="D42" s="1058"/>
      <c r="E42" s="1059"/>
      <c r="F42" s="215" t="s">
        <v>366</v>
      </c>
      <c r="G42" s="220" t="s">
        <v>366</v>
      </c>
      <c r="H42" s="220" t="s">
        <v>366</v>
      </c>
      <c r="I42" s="220" t="s">
        <v>366</v>
      </c>
      <c r="J42" s="224" t="s">
        <v>366</v>
      </c>
      <c r="K42" s="203"/>
      <c r="L42" s="203"/>
      <c r="M42" s="203"/>
      <c r="N42" s="203"/>
      <c r="O42" s="203"/>
      <c r="P42" s="203"/>
    </row>
    <row r="43" spans="1:16" ht="39" customHeight="1" x14ac:dyDescent="0.15">
      <c r="A43" s="203"/>
      <c r="B43" s="208"/>
      <c r="C43" s="1060" t="s">
        <v>521</v>
      </c>
      <c r="D43" s="1060"/>
      <c r="E43" s="1061"/>
      <c r="F43" s="216">
        <v>0</v>
      </c>
      <c r="G43" s="221">
        <v>0</v>
      </c>
      <c r="H43" s="221" t="s">
        <v>366</v>
      </c>
      <c r="I43" s="221" t="s">
        <v>366</v>
      </c>
      <c r="J43" s="225" t="s">
        <v>366</v>
      </c>
      <c r="K43" s="203"/>
      <c r="L43" s="203"/>
      <c r="M43" s="203"/>
      <c r="N43" s="203"/>
      <c r="O43" s="203"/>
      <c r="P43" s="203"/>
    </row>
    <row r="44" spans="1:16" ht="39" customHeight="1" x14ac:dyDescent="0.15">
      <c r="A44" s="203"/>
      <c r="B44" s="209" t="s">
        <v>40</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dU+U8zDPTbkzzse0Gkz779qQwU7XXrjydeYkK5l9qdMsMuj35ztdeF+7+y2wuSo0ojnyRBaF1NaODwXmqS2mUQ==" saltValue="YXhV/nOGi8R4j/TqqKYH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25" zoomScale="75" zoomScaleNormal="75" zoomScaleSheetLayoutView="55" workbookViewId="0">
      <selection activeCell="O57" sqref="O57"/>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59</v>
      </c>
      <c r="P43" s="103"/>
      <c r="Q43" s="103"/>
      <c r="R43" s="103"/>
      <c r="S43" s="103"/>
      <c r="T43" s="103"/>
      <c r="U43" s="103"/>
    </row>
    <row r="44" spans="1:21" ht="30.75" customHeight="1" x14ac:dyDescent="0.15">
      <c r="A44" s="103"/>
      <c r="B44" s="226" t="s">
        <v>131</v>
      </c>
      <c r="C44" s="232"/>
      <c r="D44" s="232"/>
      <c r="E44" s="240"/>
      <c r="F44" s="240"/>
      <c r="G44" s="240"/>
      <c r="H44" s="240"/>
      <c r="I44" s="240"/>
      <c r="J44" s="243" t="s">
        <v>32</v>
      </c>
      <c r="K44" s="245" t="s">
        <v>383</v>
      </c>
      <c r="L44" s="253" t="s">
        <v>464</v>
      </c>
      <c r="M44" s="253" t="s">
        <v>280</v>
      </c>
      <c r="N44" s="253" t="s">
        <v>345</v>
      </c>
      <c r="O44" s="261" t="s">
        <v>529</v>
      </c>
      <c r="P44" s="103"/>
      <c r="Q44" s="103"/>
      <c r="R44" s="103"/>
      <c r="S44" s="103"/>
      <c r="T44" s="103"/>
      <c r="U44" s="103"/>
    </row>
    <row r="45" spans="1:21" ht="30.75" customHeight="1" x14ac:dyDescent="0.15">
      <c r="A45" s="103"/>
      <c r="B45" s="1074" t="s">
        <v>135</v>
      </c>
      <c r="C45" s="1075"/>
      <c r="D45" s="235"/>
      <c r="E45" s="1088" t="s">
        <v>132</v>
      </c>
      <c r="F45" s="1088"/>
      <c r="G45" s="1088"/>
      <c r="H45" s="1088"/>
      <c r="I45" s="1088"/>
      <c r="J45" s="1089"/>
      <c r="K45" s="246">
        <v>4286</v>
      </c>
      <c r="L45" s="254">
        <v>3974</v>
      </c>
      <c r="M45" s="254">
        <v>4083</v>
      </c>
      <c r="N45" s="254">
        <v>4327</v>
      </c>
      <c r="O45" s="262">
        <v>4346</v>
      </c>
      <c r="P45" s="103"/>
      <c r="Q45" s="103"/>
      <c r="R45" s="103"/>
      <c r="S45" s="103"/>
      <c r="T45" s="103"/>
      <c r="U45" s="103"/>
    </row>
    <row r="46" spans="1:21" ht="30.75" customHeight="1" x14ac:dyDescent="0.15">
      <c r="A46" s="103"/>
      <c r="B46" s="1076"/>
      <c r="C46" s="1077"/>
      <c r="D46" s="236"/>
      <c r="E46" s="1080" t="s">
        <v>144</v>
      </c>
      <c r="F46" s="1080"/>
      <c r="G46" s="1080"/>
      <c r="H46" s="1080"/>
      <c r="I46" s="1080"/>
      <c r="J46" s="1081"/>
      <c r="K46" s="247" t="s">
        <v>366</v>
      </c>
      <c r="L46" s="255">
        <v>2</v>
      </c>
      <c r="M46" s="255" t="s">
        <v>366</v>
      </c>
      <c r="N46" s="255" t="s">
        <v>366</v>
      </c>
      <c r="O46" s="263" t="s">
        <v>366</v>
      </c>
      <c r="P46" s="103"/>
      <c r="Q46" s="103"/>
      <c r="R46" s="103"/>
      <c r="S46" s="103"/>
      <c r="T46" s="103"/>
      <c r="U46" s="103"/>
    </row>
    <row r="47" spans="1:21" ht="30.75" customHeight="1" x14ac:dyDescent="0.15">
      <c r="A47" s="103"/>
      <c r="B47" s="1076"/>
      <c r="C47" s="1077"/>
      <c r="D47" s="236"/>
      <c r="E47" s="1080" t="s">
        <v>19</v>
      </c>
      <c r="F47" s="1080"/>
      <c r="G47" s="1080"/>
      <c r="H47" s="1080"/>
      <c r="I47" s="1080"/>
      <c r="J47" s="1081"/>
      <c r="K47" s="247">
        <v>53</v>
      </c>
      <c r="L47" s="255">
        <v>53</v>
      </c>
      <c r="M47" s="255">
        <v>53</v>
      </c>
      <c r="N47" s="255">
        <v>53</v>
      </c>
      <c r="O47" s="263">
        <v>53</v>
      </c>
      <c r="P47" s="103"/>
      <c r="Q47" s="103"/>
      <c r="R47" s="103"/>
      <c r="S47" s="103"/>
      <c r="T47" s="103"/>
      <c r="U47" s="103"/>
    </row>
    <row r="48" spans="1:21" ht="30.75" customHeight="1" x14ac:dyDescent="0.15">
      <c r="A48" s="103"/>
      <c r="B48" s="1076"/>
      <c r="C48" s="1077"/>
      <c r="D48" s="236"/>
      <c r="E48" s="1080" t="s">
        <v>56</v>
      </c>
      <c r="F48" s="1080"/>
      <c r="G48" s="1080"/>
      <c r="H48" s="1080"/>
      <c r="I48" s="1080"/>
      <c r="J48" s="1081"/>
      <c r="K48" s="247" t="s">
        <v>366</v>
      </c>
      <c r="L48" s="255" t="s">
        <v>366</v>
      </c>
      <c r="M48" s="255" t="s">
        <v>366</v>
      </c>
      <c r="N48" s="255" t="s">
        <v>366</v>
      </c>
      <c r="O48" s="263" t="s">
        <v>366</v>
      </c>
      <c r="P48" s="103"/>
      <c r="Q48" s="103"/>
      <c r="R48" s="103"/>
      <c r="S48" s="103"/>
      <c r="T48" s="103"/>
      <c r="U48" s="103"/>
    </row>
    <row r="49" spans="1:21" ht="30.75" customHeight="1" x14ac:dyDescent="0.15">
      <c r="A49" s="103"/>
      <c r="B49" s="1076"/>
      <c r="C49" s="1077"/>
      <c r="D49" s="236"/>
      <c r="E49" s="1080" t="s">
        <v>49</v>
      </c>
      <c r="F49" s="1080"/>
      <c r="G49" s="1080"/>
      <c r="H49" s="1080"/>
      <c r="I49" s="1080"/>
      <c r="J49" s="1081"/>
      <c r="K49" s="247">
        <v>1503</v>
      </c>
      <c r="L49" s="255">
        <v>1527</v>
      </c>
      <c r="M49" s="255">
        <v>1497</v>
      </c>
      <c r="N49" s="255">
        <v>1459</v>
      </c>
      <c r="O49" s="263">
        <v>1439</v>
      </c>
      <c r="P49" s="103"/>
      <c r="Q49" s="103"/>
      <c r="R49" s="103"/>
      <c r="S49" s="103"/>
      <c r="T49" s="103"/>
      <c r="U49" s="103"/>
    </row>
    <row r="50" spans="1:21" ht="30.75" customHeight="1" x14ac:dyDescent="0.15">
      <c r="A50" s="103"/>
      <c r="B50" s="1076"/>
      <c r="C50" s="1077"/>
      <c r="D50" s="236"/>
      <c r="E50" s="1080" t="s">
        <v>138</v>
      </c>
      <c r="F50" s="1080"/>
      <c r="G50" s="1080"/>
      <c r="H50" s="1080"/>
      <c r="I50" s="1080"/>
      <c r="J50" s="1081"/>
      <c r="K50" s="247">
        <v>36</v>
      </c>
      <c r="L50" s="255">
        <v>112</v>
      </c>
      <c r="M50" s="255">
        <v>14</v>
      </c>
      <c r="N50" s="255">
        <v>3</v>
      </c>
      <c r="O50" s="263">
        <v>2</v>
      </c>
      <c r="P50" s="103"/>
      <c r="Q50" s="103"/>
      <c r="R50" s="103"/>
      <c r="S50" s="103"/>
      <c r="T50" s="103"/>
      <c r="U50" s="103"/>
    </row>
    <row r="51" spans="1:21" ht="30.75" customHeight="1" x14ac:dyDescent="0.15">
      <c r="A51" s="103"/>
      <c r="B51" s="1078"/>
      <c r="C51" s="1079"/>
      <c r="D51" s="237"/>
      <c r="E51" s="1080" t="s">
        <v>155</v>
      </c>
      <c r="F51" s="1080"/>
      <c r="G51" s="1080"/>
      <c r="H51" s="1080"/>
      <c r="I51" s="1080"/>
      <c r="J51" s="1081"/>
      <c r="K51" s="247">
        <v>1</v>
      </c>
      <c r="L51" s="255">
        <v>0</v>
      </c>
      <c r="M51" s="255">
        <v>0</v>
      </c>
      <c r="N51" s="255" t="s">
        <v>366</v>
      </c>
      <c r="O51" s="263">
        <v>0</v>
      </c>
      <c r="P51" s="103"/>
      <c r="Q51" s="103"/>
      <c r="R51" s="103"/>
      <c r="S51" s="103"/>
      <c r="T51" s="103"/>
      <c r="U51" s="103"/>
    </row>
    <row r="52" spans="1:21" ht="30.75" customHeight="1" x14ac:dyDescent="0.15">
      <c r="A52" s="103"/>
      <c r="B52" s="1082" t="s">
        <v>39</v>
      </c>
      <c r="C52" s="1083"/>
      <c r="D52" s="237"/>
      <c r="E52" s="1080" t="s">
        <v>128</v>
      </c>
      <c r="F52" s="1080"/>
      <c r="G52" s="1080"/>
      <c r="H52" s="1080"/>
      <c r="I52" s="1080"/>
      <c r="J52" s="1081"/>
      <c r="K52" s="247">
        <v>4467</v>
      </c>
      <c r="L52" s="255">
        <v>4189</v>
      </c>
      <c r="M52" s="255">
        <v>4262</v>
      </c>
      <c r="N52" s="255">
        <v>4345</v>
      </c>
      <c r="O52" s="263">
        <v>4434</v>
      </c>
      <c r="P52" s="103"/>
      <c r="Q52" s="103"/>
      <c r="R52" s="103"/>
      <c r="S52" s="103"/>
      <c r="T52" s="103"/>
      <c r="U52" s="103"/>
    </row>
    <row r="53" spans="1:21" ht="30.75" customHeight="1" x14ac:dyDescent="0.15">
      <c r="A53" s="103"/>
      <c r="B53" s="1084" t="s">
        <v>193</v>
      </c>
      <c r="C53" s="1085"/>
      <c r="D53" s="238"/>
      <c r="E53" s="1086" t="s">
        <v>106</v>
      </c>
      <c r="F53" s="1086"/>
      <c r="G53" s="1086"/>
      <c r="H53" s="1086"/>
      <c r="I53" s="1086"/>
      <c r="J53" s="1087"/>
      <c r="K53" s="248">
        <v>1412</v>
      </c>
      <c r="L53" s="256">
        <v>1479</v>
      </c>
      <c r="M53" s="256">
        <v>1385</v>
      </c>
      <c r="N53" s="256">
        <v>1497</v>
      </c>
      <c r="O53" s="264">
        <v>1406</v>
      </c>
      <c r="P53" s="103"/>
      <c r="Q53" s="103"/>
      <c r="R53" s="103"/>
      <c r="S53" s="103"/>
      <c r="T53" s="103"/>
      <c r="U53" s="103"/>
    </row>
    <row r="54" spans="1:21" ht="24" customHeight="1" x14ac:dyDescent="0.15">
      <c r="A54" s="103"/>
      <c r="B54" s="227" t="s">
        <v>171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70</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32</v>
      </c>
      <c r="K56" s="250" t="s">
        <v>411</v>
      </c>
      <c r="L56" s="257" t="s">
        <v>532</v>
      </c>
      <c r="M56" s="257" t="s">
        <v>533</v>
      </c>
      <c r="N56" s="257" t="s">
        <v>534</v>
      </c>
      <c r="O56" s="265" t="s">
        <v>535</v>
      </c>
      <c r="P56" s="103"/>
      <c r="Q56" s="103"/>
      <c r="R56" s="103"/>
      <c r="S56" s="103"/>
      <c r="T56" s="103"/>
      <c r="U56" s="103"/>
    </row>
    <row r="57" spans="1:21" ht="31.5" customHeight="1" x14ac:dyDescent="0.15">
      <c r="B57" s="1070" t="s">
        <v>41</v>
      </c>
      <c r="C57" s="1071"/>
      <c r="D57" s="1064" t="s">
        <v>161</v>
      </c>
      <c r="E57" s="1065"/>
      <c r="F57" s="1065"/>
      <c r="G57" s="1065"/>
      <c r="H57" s="1065"/>
      <c r="I57" s="1065"/>
      <c r="J57" s="1066"/>
      <c r="K57" s="251">
        <v>240</v>
      </c>
      <c r="L57" s="258">
        <v>240</v>
      </c>
      <c r="M57" s="258">
        <v>1545</v>
      </c>
      <c r="N57" s="258">
        <v>1506</v>
      </c>
      <c r="O57" s="266">
        <v>1326</v>
      </c>
    </row>
    <row r="58" spans="1:21" ht="31.5" customHeight="1" x14ac:dyDescent="0.15">
      <c r="B58" s="1072"/>
      <c r="C58" s="1073"/>
      <c r="D58" s="1067" t="s">
        <v>206</v>
      </c>
      <c r="E58" s="1068"/>
      <c r="F58" s="1068"/>
      <c r="G58" s="1068"/>
      <c r="H58" s="1068"/>
      <c r="I58" s="1068"/>
      <c r="J58" s="1069"/>
      <c r="K58" s="252">
        <v>226</v>
      </c>
      <c r="L58" s="259">
        <v>279</v>
      </c>
      <c r="M58" s="259">
        <v>331</v>
      </c>
      <c r="N58" s="259">
        <v>384</v>
      </c>
      <c r="O58" s="267">
        <v>437</v>
      </c>
    </row>
    <row r="59" spans="1:21" ht="24" customHeight="1" x14ac:dyDescent="0.15">
      <c r="B59" s="230"/>
      <c r="C59" s="230"/>
      <c r="D59" s="239" t="s">
        <v>211</v>
      </c>
      <c r="E59" s="242"/>
      <c r="F59" s="242"/>
      <c r="G59" s="242"/>
      <c r="H59" s="242"/>
      <c r="I59" s="242"/>
      <c r="J59" s="242"/>
      <c r="K59" s="242"/>
      <c r="L59" s="242"/>
      <c r="M59" s="242"/>
      <c r="N59" s="242"/>
      <c r="O59" s="242"/>
    </row>
    <row r="60" spans="1:21" ht="24" customHeight="1" x14ac:dyDescent="0.15">
      <c r="B60" s="231"/>
      <c r="C60" s="231"/>
      <c r="D60" s="239" t="s">
        <v>219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e2Yriq2tk/HAzB1GlvSkBK/nQvC2yhG8x/Edi/+9My9kxJSHId1+eYjwZSQ1il8fQEPnZQnu6XEdPG1jDc0How==" saltValue="YqTlUkqCBxoyOMmFdD/0+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
&amp;P/&amp;N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5"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59</v>
      </c>
    </row>
    <row r="40" spans="2:13" ht="27.75" customHeight="1" x14ac:dyDescent="0.15">
      <c r="B40" s="226" t="s">
        <v>131</v>
      </c>
      <c r="C40" s="232"/>
      <c r="D40" s="232"/>
      <c r="E40" s="240"/>
      <c r="F40" s="240"/>
      <c r="G40" s="240"/>
      <c r="H40" s="243" t="s">
        <v>32</v>
      </c>
      <c r="I40" s="245" t="s">
        <v>383</v>
      </c>
      <c r="J40" s="253" t="s">
        <v>464</v>
      </c>
      <c r="K40" s="253" t="s">
        <v>280</v>
      </c>
      <c r="L40" s="253" t="s">
        <v>345</v>
      </c>
      <c r="M40" s="273" t="s">
        <v>529</v>
      </c>
    </row>
    <row r="41" spans="2:13" ht="27.75" customHeight="1" x14ac:dyDescent="0.15">
      <c r="B41" s="1074" t="s">
        <v>120</v>
      </c>
      <c r="C41" s="1075"/>
      <c r="D41" s="235"/>
      <c r="E41" s="1099" t="s">
        <v>26</v>
      </c>
      <c r="F41" s="1099"/>
      <c r="G41" s="1099"/>
      <c r="H41" s="1100"/>
      <c r="I41" s="246">
        <v>43910</v>
      </c>
      <c r="J41" s="254">
        <v>45187</v>
      </c>
      <c r="K41" s="254">
        <v>45725</v>
      </c>
      <c r="L41" s="254">
        <v>45867</v>
      </c>
      <c r="M41" s="262">
        <v>47211</v>
      </c>
    </row>
    <row r="42" spans="2:13" ht="27.75" customHeight="1" x14ac:dyDescent="0.15">
      <c r="B42" s="1076"/>
      <c r="C42" s="1077"/>
      <c r="D42" s="236"/>
      <c r="E42" s="1090" t="s">
        <v>220</v>
      </c>
      <c r="F42" s="1090"/>
      <c r="G42" s="1090"/>
      <c r="H42" s="1091"/>
      <c r="I42" s="247">
        <v>720</v>
      </c>
      <c r="J42" s="255">
        <v>356</v>
      </c>
      <c r="K42" s="255">
        <v>5</v>
      </c>
      <c r="L42" s="255">
        <v>2</v>
      </c>
      <c r="M42" s="263">
        <v>0</v>
      </c>
    </row>
    <row r="43" spans="2:13" ht="27.75" customHeight="1" x14ac:dyDescent="0.15">
      <c r="B43" s="1076"/>
      <c r="C43" s="1077"/>
      <c r="D43" s="236"/>
      <c r="E43" s="1090" t="s">
        <v>226</v>
      </c>
      <c r="F43" s="1090"/>
      <c r="G43" s="1090"/>
      <c r="H43" s="1091"/>
      <c r="I43" s="247" t="s">
        <v>366</v>
      </c>
      <c r="J43" s="255" t="s">
        <v>366</v>
      </c>
      <c r="K43" s="255" t="s">
        <v>366</v>
      </c>
      <c r="L43" s="255" t="s">
        <v>366</v>
      </c>
      <c r="M43" s="263" t="s">
        <v>366</v>
      </c>
    </row>
    <row r="44" spans="2:13" ht="27.75" customHeight="1" x14ac:dyDescent="0.15">
      <c r="B44" s="1076"/>
      <c r="C44" s="1077"/>
      <c r="D44" s="236"/>
      <c r="E44" s="1090" t="s">
        <v>189</v>
      </c>
      <c r="F44" s="1090"/>
      <c r="G44" s="1090"/>
      <c r="H44" s="1091"/>
      <c r="I44" s="247">
        <v>21906</v>
      </c>
      <c r="J44" s="255">
        <v>21288</v>
      </c>
      <c r="K44" s="255">
        <v>20426</v>
      </c>
      <c r="L44" s="255">
        <v>19512</v>
      </c>
      <c r="M44" s="263">
        <v>17750</v>
      </c>
    </row>
    <row r="45" spans="2:13" ht="27.75" customHeight="1" x14ac:dyDescent="0.15">
      <c r="B45" s="1076"/>
      <c r="C45" s="1077"/>
      <c r="D45" s="236"/>
      <c r="E45" s="1090" t="s">
        <v>229</v>
      </c>
      <c r="F45" s="1090"/>
      <c r="G45" s="1090"/>
      <c r="H45" s="1091"/>
      <c r="I45" s="247">
        <v>3970</v>
      </c>
      <c r="J45" s="255">
        <v>3419</v>
      </c>
      <c r="K45" s="255">
        <v>3304</v>
      </c>
      <c r="L45" s="255">
        <v>3222</v>
      </c>
      <c r="M45" s="263">
        <v>2878</v>
      </c>
    </row>
    <row r="46" spans="2:13" ht="27.75" customHeight="1" x14ac:dyDescent="0.15">
      <c r="B46" s="1076"/>
      <c r="C46" s="1077"/>
      <c r="D46" s="237"/>
      <c r="E46" s="1090" t="s">
        <v>231</v>
      </c>
      <c r="F46" s="1090"/>
      <c r="G46" s="1090"/>
      <c r="H46" s="1091"/>
      <c r="I46" s="247">
        <v>20</v>
      </c>
      <c r="J46" s="255">
        <v>23</v>
      </c>
      <c r="K46" s="255">
        <v>44</v>
      </c>
      <c r="L46" s="255">
        <v>39</v>
      </c>
      <c r="M46" s="263">
        <v>19</v>
      </c>
    </row>
    <row r="47" spans="2:13" ht="27.75" customHeight="1" x14ac:dyDescent="0.15">
      <c r="B47" s="1076"/>
      <c r="C47" s="1077"/>
      <c r="D47" s="269"/>
      <c r="E47" s="1096" t="s">
        <v>52</v>
      </c>
      <c r="F47" s="1097"/>
      <c r="G47" s="1097"/>
      <c r="H47" s="1098"/>
      <c r="I47" s="247" t="s">
        <v>366</v>
      </c>
      <c r="J47" s="255" t="s">
        <v>366</v>
      </c>
      <c r="K47" s="255" t="s">
        <v>366</v>
      </c>
      <c r="L47" s="255" t="s">
        <v>366</v>
      </c>
      <c r="M47" s="263" t="s">
        <v>366</v>
      </c>
    </row>
    <row r="48" spans="2:13" ht="27.75" customHeight="1" x14ac:dyDescent="0.15">
      <c r="B48" s="1076"/>
      <c r="C48" s="1077"/>
      <c r="D48" s="236"/>
      <c r="E48" s="1090" t="s">
        <v>14</v>
      </c>
      <c r="F48" s="1090"/>
      <c r="G48" s="1090"/>
      <c r="H48" s="1091"/>
      <c r="I48" s="247" t="s">
        <v>366</v>
      </c>
      <c r="J48" s="255" t="s">
        <v>366</v>
      </c>
      <c r="K48" s="255" t="s">
        <v>366</v>
      </c>
      <c r="L48" s="255" t="s">
        <v>366</v>
      </c>
      <c r="M48" s="263" t="s">
        <v>366</v>
      </c>
    </row>
    <row r="49" spans="2:13" ht="27.75" customHeight="1" x14ac:dyDescent="0.15">
      <c r="B49" s="1078"/>
      <c r="C49" s="1079"/>
      <c r="D49" s="236"/>
      <c r="E49" s="1090" t="s">
        <v>136</v>
      </c>
      <c r="F49" s="1090"/>
      <c r="G49" s="1090"/>
      <c r="H49" s="1091"/>
      <c r="I49" s="247" t="s">
        <v>366</v>
      </c>
      <c r="J49" s="255" t="s">
        <v>366</v>
      </c>
      <c r="K49" s="255" t="s">
        <v>366</v>
      </c>
      <c r="L49" s="255" t="s">
        <v>366</v>
      </c>
      <c r="M49" s="263" t="s">
        <v>366</v>
      </c>
    </row>
    <row r="50" spans="2:13" ht="27.75" customHeight="1" x14ac:dyDescent="0.15">
      <c r="B50" s="1094" t="s">
        <v>232</v>
      </c>
      <c r="C50" s="1095"/>
      <c r="D50" s="270"/>
      <c r="E50" s="1090" t="s">
        <v>234</v>
      </c>
      <c r="F50" s="1090"/>
      <c r="G50" s="1090"/>
      <c r="H50" s="1091"/>
      <c r="I50" s="247">
        <v>7434</v>
      </c>
      <c r="J50" s="255">
        <v>7451</v>
      </c>
      <c r="K50" s="255">
        <v>6787</v>
      </c>
      <c r="L50" s="255">
        <v>7170</v>
      </c>
      <c r="M50" s="263">
        <v>7505</v>
      </c>
    </row>
    <row r="51" spans="2:13" ht="27.75" customHeight="1" x14ac:dyDescent="0.15">
      <c r="B51" s="1076"/>
      <c r="C51" s="1077"/>
      <c r="D51" s="236"/>
      <c r="E51" s="1090" t="s">
        <v>162</v>
      </c>
      <c r="F51" s="1090"/>
      <c r="G51" s="1090"/>
      <c r="H51" s="1091"/>
      <c r="I51" s="247">
        <v>7383</v>
      </c>
      <c r="J51" s="255">
        <v>7334</v>
      </c>
      <c r="K51" s="255">
        <v>7069</v>
      </c>
      <c r="L51" s="255">
        <v>6845</v>
      </c>
      <c r="M51" s="263">
        <v>6628</v>
      </c>
    </row>
    <row r="52" spans="2:13" ht="27.75" customHeight="1" x14ac:dyDescent="0.15">
      <c r="B52" s="1078"/>
      <c r="C52" s="1079"/>
      <c r="D52" s="236"/>
      <c r="E52" s="1090" t="s">
        <v>253</v>
      </c>
      <c r="F52" s="1090"/>
      <c r="G52" s="1090"/>
      <c r="H52" s="1091"/>
      <c r="I52" s="247">
        <v>45453</v>
      </c>
      <c r="J52" s="255">
        <v>46462</v>
      </c>
      <c r="K52" s="255">
        <v>46673</v>
      </c>
      <c r="L52" s="255">
        <v>46493</v>
      </c>
      <c r="M52" s="263">
        <v>47728</v>
      </c>
    </row>
    <row r="53" spans="2:13" ht="27.75" customHeight="1" x14ac:dyDescent="0.15">
      <c r="B53" s="1084" t="s">
        <v>193</v>
      </c>
      <c r="C53" s="1085"/>
      <c r="D53" s="238"/>
      <c r="E53" s="1092" t="s">
        <v>262</v>
      </c>
      <c r="F53" s="1092"/>
      <c r="G53" s="1092"/>
      <c r="H53" s="1093"/>
      <c r="I53" s="248">
        <v>10255</v>
      </c>
      <c r="J53" s="256">
        <v>9026</v>
      </c>
      <c r="K53" s="256">
        <v>8974</v>
      </c>
      <c r="L53" s="256">
        <v>8134</v>
      </c>
      <c r="M53" s="264">
        <v>5997</v>
      </c>
    </row>
    <row r="54" spans="2:13" ht="27.75" customHeight="1" x14ac:dyDescent="0.15">
      <c r="B54" s="209" t="s">
        <v>3</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OCBwAaLgsqlxaGdTW8NhJjqGYmQ1eVR7Y4GxX2sH8js9OuWXOEj/ZkEGa9Ztg3pdGJxPetZ10LiiwQQcOryQw==" saltValue="PhQTE879ebeVp362eUcmD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164</v>
      </c>
    </row>
    <row r="54" spans="2:8" ht="29.25" customHeight="1" x14ac:dyDescent="0.2">
      <c r="B54" s="274" t="s">
        <v>67</v>
      </c>
      <c r="C54" s="280"/>
      <c r="D54" s="280"/>
      <c r="E54" s="281" t="s">
        <v>32</v>
      </c>
      <c r="F54" s="282" t="s">
        <v>280</v>
      </c>
      <c r="G54" s="282" t="s">
        <v>345</v>
      </c>
      <c r="H54" s="290" t="s">
        <v>529</v>
      </c>
    </row>
    <row r="55" spans="2:8" ht="52.5" customHeight="1" x14ac:dyDescent="0.15">
      <c r="B55" s="275"/>
      <c r="C55" s="1109" t="s">
        <v>92</v>
      </c>
      <c r="D55" s="1109"/>
      <c r="E55" s="1110"/>
      <c r="F55" s="283">
        <v>2226</v>
      </c>
      <c r="G55" s="283">
        <v>2311</v>
      </c>
      <c r="H55" s="291">
        <v>2261</v>
      </c>
    </row>
    <row r="56" spans="2:8" ht="52.5" customHeight="1" x14ac:dyDescent="0.15">
      <c r="B56" s="276"/>
      <c r="C56" s="1111" t="s">
        <v>34</v>
      </c>
      <c r="D56" s="1111"/>
      <c r="E56" s="1112"/>
      <c r="F56" s="284">
        <v>1426</v>
      </c>
      <c r="G56" s="284">
        <v>1326</v>
      </c>
      <c r="H56" s="292">
        <v>1247</v>
      </c>
    </row>
    <row r="57" spans="2:8" ht="53.25" customHeight="1" x14ac:dyDescent="0.15">
      <c r="B57" s="276"/>
      <c r="C57" s="1113" t="s">
        <v>238</v>
      </c>
      <c r="D57" s="1113"/>
      <c r="E57" s="1114"/>
      <c r="F57" s="285">
        <v>1152</v>
      </c>
      <c r="G57" s="285">
        <v>996</v>
      </c>
      <c r="H57" s="293">
        <v>1043</v>
      </c>
    </row>
    <row r="58" spans="2:8" ht="45.75" customHeight="1" x14ac:dyDescent="0.15">
      <c r="B58" s="277"/>
      <c r="C58" s="1101" t="s">
        <v>536</v>
      </c>
      <c r="D58" s="1102"/>
      <c r="E58" s="1103"/>
      <c r="F58" s="286">
        <v>587</v>
      </c>
      <c r="G58" s="286">
        <v>446</v>
      </c>
      <c r="H58" s="294">
        <v>516</v>
      </c>
    </row>
    <row r="59" spans="2:8" ht="45.75" customHeight="1" x14ac:dyDescent="0.15">
      <c r="B59" s="277"/>
      <c r="C59" s="1101" t="s">
        <v>153</v>
      </c>
      <c r="D59" s="1102"/>
      <c r="E59" s="1103"/>
      <c r="F59" s="286">
        <v>250</v>
      </c>
      <c r="G59" s="286">
        <v>250</v>
      </c>
      <c r="H59" s="294">
        <v>251</v>
      </c>
    </row>
    <row r="60" spans="2:8" ht="45.75" customHeight="1" x14ac:dyDescent="0.15">
      <c r="B60" s="277"/>
      <c r="C60" s="1101" t="s">
        <v>306</v>
      </c>
      <c r="D60" s="1102"/>
      <c r="E60" s="1103"/>
      <c r="F60" s="286">
        <v>90</v>
      </c>
      <c r="G60" s="286">
        <v>99</v>
      </c>
      <c r="H60" s="294">
        <v>111</v>
      </c>
    </row>
    <row r="61" spans="2:8" ht="45.75" customHeight="1" x14ac:dyDescent="0.15">
      <c r="B61" s="277"/>
      <c r="C61" s="1101" t="s">
        <v>537</v>
      </c>
      <c r="D61" s="1102"/>
      <c r="E61" s="1103"/>
      <c r="F61" s="286">
        <v>94</v>
      </c>
      <c r="G61" s="286">
        <v>81</v>
      </c>
      <c r="H61" s="294">
        <v>77</v>
      </c>
    </row>
    <row r="62" spans="2:8" ht="45.75" customHeight="1" x14ac:dyDescent="0.15">
      <c r="B62" s="278"/>
      <c r="C62" s="1104" t="s">
        <v>539</v>
      </c>
      <c r="D62" s="1105"/>
      <c r="E62" s="1106"/>
      <c r="F62" s="287">
        <v>109</v>
      </c>
      <c r="G62" s="287">
        <v>100</v>
      </c>
      <c r="H62" s="295">
        <v>68</v>
      </c>
    </row>
    <row r="63" spans="2:8" ht="52.5" customHeight="1" x14ac:dyDescent="0.15">
      <c r="B63" s="279"/>
      <c r="C63" s="1107" t="s">
        <v>99</v>
      </c>
      <c r="D63" s="1107"/>
      <c r="E63" s="1108"/>
      <c r="F63" s="288">
        <v>4804</v>
      </c>
      <c r="G63" s="288">
        <v>4633</v>
      </c>
      <c r="H63" s="296">
        <v>4551</v>
      </c>
    </row>
    <row r="64" spans="2:8" ht="15" customHeight="1" x14ac:dyDescent="0.15"/>
    <row r="65" ht="0" hidden="1" customHeight="1" x14ac:dyDescent="0.15"/>
    <row r="66" ht="0" hidden="1" customHeight="1" x14ac:dyDescent="0.15"/>
  </sheetData>
  <sheetProtection algorithmName="SHA-512" hashValue="nRL+PjBomTO+eMM39d10tMa4N4IGWwcw2AfwwkfZKwJyjBm+kscJTqbfY+2CB+Pc0MTcTxJp3My8vH6ScsIrEg==" saltValue="vS08zP93/7LE8xKevTrv1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
&amp;P/&amp;N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16</v>
      </c>
      <c r="E2" s="141"/>
      <c r="F2" s="312" t="s">
        <v>466</v>
      </c>
      <c r="G2" s="165"/>
      <c r="H2" s="175"/>
    </row>
    <row r="3" spans="1:8" x14ac:dyDescent="0.15">
      <c r="A3" s="131" t="s">
        <v>423</v>
      </c>
      <c r="B3" s="123"/>
      <c r="C3" s="305"/>
      <c r="D3" s="308">
        <v>55812</v>
      </c>
      <c r="E3" s="310"/>
      <c r="F3" s="313">
        <v>53605</v>
      </c>
      <c r="G3" s="315"/>
      <c r="H3" s="318"/>
    </row>
    <row r="4" spans="1:8" x14ac:dyDescent="0.15">
      <c r="A4" s="116"/>
      <c r="B4" s="122"/>
      <c r="C4" s="306"/>
      <c r="D4" s="309">
        <v>19109</v>
      </c>
      <c r="E4" s="311"/>
      <c r="F4" s="314">
        <v>28343</v>
      </c>
      <c r="G4" s="316"/>
      <c r="H4" s="319"/>
    </row>
    <row r="5" spans="1:8" x14ac:dyDescent="0.15">
      <c r="A5" s="131" t="s">
        <v>251</v>
      </c>
      <c r="B5" s="123"/>
      <c r="C5" s="305"/>
      <c r="D5" s="308">
        <v>45935</v>
      </c>
      <c r="E5" s="310"/>
      <c r="F5" s="313">
        <v>44267</v>
      </c>
      <c r="G5" s="315"/>
      <c r="H5" s="318"/>
    </row>
    <row r="6" spans="1:8" x14ac:dyDescent="0.15">
      <c r="A6" s="116"/>
      <c r="B6" s="122"/>
      <c r="C6" s="306"/>
      <c r="D6" s="309">
        <v>25482</v>
      </c>
      <c r="E6" s="311"/>
      <c r="F6" s="314">
        <v>26161</v>
      </c>
      <c r="G6" s="316"/>
      <c r="H6" s="319"/>
    </row>
    <row r="7" spans="1:8" x14ac:dyDescent="0.15">
      <c r="A7" s="131" t="s">
        <v>21</v>
      </c>
      <c r="B7" s="123"/>
      <c r="C7" s="305"/>
      <c r="D7" s="308">
        <v>42021</v>
      </c>
      <c r="E7" s="310"/>
      <c r="F7" s="313">
        <v>40879</v>
      </c>
      <c r="G7" s="315"/>
      <c r="H7" s="318"/>
    </row>
    <row r="8" spans="1:8" x14ac:dyDescent="0.15">
      <c r="A8" s="116"/>
      <c r="B8" s="122"/>
      <c r="C8" s="306"/>
      <c r="D8" s="309">
        <v>26926</v>
      </c>
      <c r="E8" s="311"/>
      <c r="F8" s="314">
        <v>24087</v>
      </c>
      <c r="G8" s="316"/>
      <c r="H8" s="319"/>
    </row>
    <row r="9" spans="1:8" x14ac:dyDescent="0.15">
      <c r="A9" s="131" t="s">
        <v>348</v>
      </c>
      <c r="B9" s="123"/>
      <c r="C9" s="305"/>
      <c r="D9" s="308">
        <v>38190</v>
      </c>
      <c r="E9" s="310"/>
      <c r="F9" s="313">
        <v>42651</v>
      </c>
      <c r="G9" s="315"/>
      <c r="H9" s="318"/>
    </row>
    <row r="10" spans="1:8" x14ac:dyDescent="0.15">
      <c r="A10" s="116"/>
      <c r="B10" s="122"/>
      <c r="C10" s="306"/>
      <c r="D10" s="309">
        <v>20057</v>
      </c>
      <c r="E10" s="311"/>
      <c r="F10" s="314">
        <v>22675</v>
      </c>
      <c r="G10" s="316"/>
      <c r="H10" s="319"/>
    </row>
    <row r="11" spans="1:8" x14ac:dyDescent="0.15">
      <c r="A11" s="131" t="s">
        <v>305</v>
      </c>
      <c r="B11" s="123"/>
      <c r="C11" s="305"/>
      <c r="D11" s="308">
        <v>48619</v>
      </c>
      <c r="E11" s="310"/>
      <c r="F11" s="313">
        <v>43226</v>
      </c>
      <c r="G11" s="315"/>
      <c r="H11" s="318"/>
    </row>
    <row r="12" spans="1:8" x14ac:dyDescent="0.15">
      <c r="A12" s="116"/>
      <c r="B12" s="122"/>
      <c r="C12" s="307"/>
      <c r="D12" s="309">
        <v>32291</v>
      </c>
      <c r="E12" s="311"/>
      <c r="F12" s="314">
        <v>22622</v>
      </c>
      <c r="G12" s="316"/>
      <c r="H12" s="319"/>
    </row>
    <row r="13" spans="1:8" x14ac:dyDescent="0.15">
      <c r="A13" s="131"/>
      <c r="B13" s="123"/>
      <c r="C13" s="305"/>
      <c r="D13" s="308">
        <v>46115</v>
      </c>
      <c r="E13" s="310"/>
      <c r="F13" s="313">
        <v>44926</v>
      </c>
      <c r="G13" s="317"/>
      <c r="H13" s="318"/>
    </row>
    <row r="14" spans="1:8" x14ac:dyDescent="0.15">
      <c r="A14" s="116"/>
      <c r="B14" s="122"/>
      <c r="C14" s="306"/>
      <c r="D14" s="309">
        <v>24773</v>
      </c>
      <c r="E14" s="311"/>
      <c r="F14" s="314">
        <v>24778</v>
      </c>
      <c r="G14" s="316"/>
      <c r="H14" s="319"/>
    </row>
    <row r="17" spans="1:11" x14ac:dyDescent="0.15">
      <c r="A17" s="297" t="s">
        <v>260</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203</v>
      </c>
      <c r="B19" s="298">
        <f>ROUND(VALUE(SUBSTITUTE(実質収支比率等に係る経年分析!F$48,"▲","-")),2)</f>
        <v>3.02</v>
      </c>
      <c r="C19" s="298">
        <f>ROUND(VALUE(SUBSTITUTE(実質収支比率等に係る経年分析!G$48,"▲","-")),2)</f>
        <v>3.99</v>
      </c>
      <c r="D19" s="298">
        <f>ROUND(VALUE(SUBSTITUTE(実質収支比率等に係る経年分析!H$48,"▲","-")),2)</f>
        <v>3.97</v>
      </c>
      <c r="E19" s="298">
        <f>ROUND(VALUE(SUBSTITUTE(実質収支比率等に係る経年分析!I$48,"▲","-")),2)</f>
        <v>5.41</v>
      </c>
      <c r="F19" s="298">
        <f>ROUND(VALUE(SUBSTITUTE(実質収支比率等に係る経年分析!J$48,"▲","-")),2)</f>
        <v>3.63</v>
      </c>
    </row>
    <row r="20" spans="1:11" x14ac:dyDescent="0.15">
      <c r="A20" s="298" t="s">
        <v>264</v>
      </c>
      <c r="B20" s="298">
        <f>ROUND(VALUE(SUBSTITUTE(実質収支比率等に係る経年分析!F$47,"▲","-")),2)</f>
        <v>13.39</v>
      </c>
      <c r="C20" s="298">
        <f>ROUND(VALUE(SUBSTITUTE(実質収支比率等に係る経年分析!G$47,"▲","-")),2)</f>
        <v>13.33</v>
      </c>
      <c r="D20" s="298">
        <f>ROUND(VALUE(SUBSTITUTE(実質収支比率等に係る経年分析!H$47,"▲","-")),2)</f>
        <v>9.8699999999999992</v>
      </c>
      <c r="E20" s="298">
        <f>ROUND(VALUE(SUBSTITUTE(実質収支比率等に係る経年分析!I$47,"▲","-")),2)</f>
        <v>10.29</v>
      </c>
      <c r="F20" s="298">
        <f>ROUND(VALUE(SUBSTITUTE(実質収支比率等に係る経年分析!J$47,"▲","-")),2)</f>
        <v>9.89</v>
      </c>
    </row>
    <row r="21" spans="1:11" x14ac:dyDescent="0.15">
      <c r="A21" s="298" t="s">
        <v>265</v>
      </c>
      <c r="B21" s="298">
        <f>IF(ISNUMBER(VALUE(SUBSTITUTE(実質収支比率等に係る経年分析!F$49,"▲","-"))),ROUND(VALUE(SUBSTITUTE(実質収支比率等に係る経年分析!F$49,"▲","-")),2),NA())</f>
        <v>0.45</v>
      </c>
      <c r="C21" s="298">
        <f>IF(ISNUMBER(VALUE(SUBSTITUTE(実質収支比率等に係る経年分析!G$49,"▲","-"))),ROUND(VALUE(SUBSTITUTE(実質収支比率等に係る経年分析!G$49,"▲","-")),2),NA())</f>
        <v>1.1100000000000001</v>
      </c>
      <c r="D21" s="298">
        <f>IF(ISNUMBER(VALUE(SUBSTITUTE(実質収支比率等に係る経年分析!H$49,"▲","-"))),ROUND(VALUE(SUBSTITUTE(実質収支比率等に係る経年分析!H$49,"▲","-")),2),NA())</f>
        <v>-3.49</v>
      </c>
      <c r="E21" s="298">
        <f>IF(ISNUMBER(VALUE(SUBSTITUTE(実質収支比率等に係る経年分析!I$49,"▲","-"))),ROUND(VALUE(SUBSTITUTE(実質収支比率等に係る経年分析!I$49,"▲","-")),2),NA())</f>
        <v>1.8</v>
      </c>
      <c r="F21" s="298">
        <f>IF(ISNUMBER(VALUE(SUBSTITUTE(実質収支比率等に係る経年分析!J$49,"▲","-"))),ROUND(VALUE(SUBSTITUTE(実質収支比率等に係る経年分析!J$49,"▲","-")),2),NA())</f>
        <v>-1.9</v>
      </c>
    </row>
    <row r="24" spans="1:11" x14ac:dyDescent="0.15">
      <c r="A24" s="297" t="s">
        <v>270</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282</v>
      </c>
      <c r="C26" s="299" t="s">
        <v>191</v>
      </c>
      <c r="D26" s="299" t="s">
        <v>282</v>
      </c>
      <c r="E26" s="299" t="s">
        <v>191</v>
      </c>
      <c r="F26" s="299" t="s">
        <v>282</v>
      </c>
      <c r="G26" s="299" t="s">
        <v>191</v>
      </c>
      <c r="H26" s="299" t="s">
        <v>282</v>
      </c>
      <c r="I26" s="299" t="s">
        <v>191</v>
      </c>
      <c r="J26" s="299" t="s">
        <v>282</v>
      </c>
      <c r="K26" s="299" t="s">
        <v>191</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取手市用地先行取得事業特別会計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取手地方公平委員会特別会計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取手市後期高齢者医療特別会計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0.06</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0.14000000000000001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7.0000000000000007E-2</v>
      </c>
    </row>
    <row r="32" spans="1:11" x14ac:dyDescent="0.15">
      <c r="A32" s="299" t="str">
        <f>IF(連結実質赤字比率に係る赤字・黒字の構成分析!C$38="",NA(),連結実質赤字比率に係る赤字・黒字の構成分析!C$38)</f>
        <v>取手市競輪事業特別会計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0.12</v>
      </c>
    </row>
    <row r="33" spans="1:16" x14ac:dyDescent="0.15">
      <c r="A33" s="299" t="str">
        <f>IF(連結実質赤字比率に係る赤字・黒字の構成分析!C$37="",NA(),連結実質赤字比率に係る赤字・黒字の構成分析!C$37)</f>
        <v>取手市取手駅西口都市整備事業特別会計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0.12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0.12</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0.13</v>
      </c>
    </row>
    <row r="34" spans="1:16" x14ac:dyDescent="0.15">
      <c r="A34" s="299" t="str">
        <f>IF(連結実質赤字比率に係る赤字・黒字の構成分析!C$36="",NA(),連結実質赤字比率に係る赤字・黒字の構成分析!C$36)</f>
        <v>取手市介護保険特別会計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1.1399999999999999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1.7</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2.3199999999999998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0.91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1.25</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2.89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3.85</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3.86</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5.34</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3.49</v>
      </c>
    </row>
    <row r="36" spans="1:16" x14ac:dyDescent="0.15">
      <c r="A36" s="299" t="str">
        <f>IF(連結実質赤字比率に係る赤字・黒字の構成分析!C$34="",NA(),連結実質赤字比率に係る赤字・黒字の構成分析!C$34)</f>
        <v>取手市国民健康保険事業特別会計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3.01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4.0599999999999996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5.23</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4.83</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3.54</v>
      </c>
    </row>
    <row r="39" spans="1:16" x14ac:dyDescent="0.15">
      <c r="A39" s="297" t="s">
        <v>109</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286</v>
      </c>
      <c r="C41" s="300"/>
      <c r="D41" s="300" t="s">
        <v>83</v>
      </c>
      <c r="E41" s="300" t="s">
        <v>286</v>
      </c>
      <c r="F41" s="300"/>
      <c r="G41" s="300" t="s">
        <v>83</v>
      </c>
      <c r="H41" s="300" t="s">
        <v>286</v>
      </c>
      <c r="I41" s="300"/>
      <c r="J41" s="300" t="s">
        <v>83</v>
      </c>
      <c r="K41" s="300" t="s">
        <v>286</v>
      </c>
      <c r="L41" s="300"/>
      <c r="M41" s="300" t="s">
        <v>83</v>
      </c>
      <c r="N41" s="300" t="s">
        <v>286</v>
      </c>
      <c r="O41" s="300"/>
      <c r="P41" s="300" t="s">
        <v>83</v>
      </c>
    </row>
    <row r="42" spans="1:16" x14ac:dyDescent="0.15">
      <c r="A42" s="300" t="s">
        <v>90</v>
      </c>
      <c r="B42" s="300"/>
      <c r="C42" s="300"/>
      <c r="D42" s="300">
        <f>'実質公債費比率（分子）の構造'!K$52</f>
        <v>4467</v>
      </c>
      <c r="E42" s="300"/>
      <c r="F42" s="300"/>
      <c r="G42" s="300">
        <f>'実質公債費比率（分子）の構造'!L$52</f>
        <v>4189</v>
      </c>
      <c r="H42" s="300"/>
      <c r="I42" s="300"/>
      <c r="J42" s="300">
        <f>'実質公債費比率（分子）の構造'!M$52</f>
        <v>4262</v>
      </c>
      <c r="K42" s="300"/>
      <c r="L42" s="300"/>
      <c r="M42" s="300">
        <f>'実質公債費比率（分子）の構造'!N$52</f>
        <v>4345</v>
      </c>
      <c r="N42" s="300"/>
      <c r="O42" s="300"/>
      <c r="P42" s="300">
        <f>'実質公債費比率（分子）の構造'!O$52</f>
        <v>4434</v>
      </c>
    </row>
    <row r="43" spans="1:16" x14ac:dyDescent="0.15">
      <c r="A43" s="300" t="s">
        <v>155</v>
      </c>
      <c r="B43" s="300">
        <f>'実質公債費比率（分子）の構造'!K$51</f>
        <v>1</v>
      </c>
      <c r="C43" s="300"/>
      <c r="D43" s="300"/>
      <c r="E43" s="300">
        <f>'実質公債費比率（分子）の構造'!L$51</f>
        <v>0</v>
      </c>
      <c r="F43" s="300"/>
      <c r="G43" s="300"/>
      <c r="H43" s="300">
        <f>'実質公債費比率（分子）の構造'!M$51</f>
        <v>0</v>
      </c>
      <c r="I43" s="300"/>
      <c r="J43" s="300"/>
      <c r="K43" s="300" t="str">
        <f>'実質公債費比率（分子）の構造'!N$51</f>
        <v>-</v>
      </c>
      <c r="L43" s="300"/>
      <c r="M43" s="300"/>
      <c r="N43" s="300">
        <f>'実質公債費比率（分子）の構造'!O$51</f>
        <v>0</v>
      </c>
      <c r="O43" s="300"/>
      <c r="P43" s="300"/>
    </row>
    <row r="44" spans="1:16" x14ac:dyDescent="0.15">
      <c r="A44" s="300" t="s">
        <v>138</v>
      </c>
      <c r="B44" s="300">
        <f>'実質公債費比率（分子）の構造'!K$50</f>
        <v>36</v>
      </c>
      <c r="C44" s="300"/>
      <c r="D44" s="300"/>
      <c r="E44" s="300">
        <f>'実質公債費比率（分子）の構造'!L$50</f>
        <v>112</v>
      </c>
      <c r="F44" s="300"/>
      <c r="G44" s="300"/>
      <c r="H44" s="300">
        <f>'実質公債費比率（分子）の構造'!M$50</f>
        <v>14</v>
      </c>
      <c r="I44" s="300"/>
      <c r="J44" s="300"/>
      <c r="K44" s="300">
        <f>'実質公債費比率（分子）の構造'!N$50</f>
        <v>3</v>
      </c>
      <c r="L44" s="300"/>
      <c r="M44" s="300"/>
      <c r="N44" s="300">
        <f>'実質公債費比率（分子）の構造'!O$50</f>
        <v>2</v>
      </c>
      <c r="O44" s="300"/>
      <c r="P44" s="300"/>
    </row>
    <row r="45" spans="1:16" x14ac:dyDescent="0.15">
      <c r="A45" s="300" t="s">
        <v>49</v>
      </c>
      <c r="B45" s="300">
        <f>'実質公債費比率（分子）の構造'!K$49</f>
        <v>1503</v>
      </c>
      <c r="C45" s="300"/>
      <c r="D45" s="300"/>
      <c r="E45" s="300">
        <f>'実質公債費比率（分子）の構造'!L$49</f>
        <v>1527</v>
      </c>
      <c r="F45" s="300"/>
      <c r="G45" s="300"/>
      <c r="H45" s="300">
        <f>'実質公債費比率（分子）の構造'!M$49</f>
        <v>1497</v>
      </c>
      <c r="I45" s="300"/>
      <c r="J45" s="300"/>
      <c r="K45" s="300">
        <f>'実質公債費比率（分子）の構造'!N$49</f>
        <v>1459</v>
      </c>
      <c r="L45" s="300"/>
      <c r="M45" s="300"/>
      <c r="N45" s="300">
        <f>'実質公債費比率（分子）の構造'!O$49</f>
        <v>1439</v>
      </c>
      <c r="O45" s="300"/>
      <c r="P45" s="300"/>
    </row>
    <row r="46" spans="1:16" x14ac:dyDescent="0.15">
      <c r="A46" s="300" t="s">
        <v>56</v>
      </c>
      <c r="B46" s="300" t="str">
        <f>'実質公債費比率（分子）の構造'!K$48</f>
        <v>-</v>
      </c>
      <c r="C46" s="300"/>
      <c r="D46" s="300"/>
      <c r="E46" s="300" t="str">
        <f>'実質公債費比率（分子）の構造'!L$48</f>
        <v>-</v>
      </c>
      <c r="F46" s="300"/>
      <c r="G46" s="300"/>
      <c r="H46" s="300" t="str">
        <f>'実質公債費比率（分子）の構造'!M$48</f>
        <v>-</v>
      </c>
      <c r="I46" s="300"/>
      <c r="J46" s="300"/>
      <c r="K46" s="300" t="str">
        <f>'実質公債費比率（分子）の構造'!N$48</f>
        <v>-</v>
      </c>
      <c r="L46" s="300"/>
      <c r="M46" s="300"/>
      <c r="N46" s="300" t="str">
        <f>'実質公債費比率（分子）の構造'!O$48</f>
        <v>-</v>
      </c>
      <c r="O46" s="300"/>
      <c r="P46" s="300"/>
    </row>
    <row r="47" spans="1:16" x14ac:dyDescent="0.15">
      <c r="A47" s="300" t="s">
        <v>19</v>
      </c>
      <c r="B47" s="300">
        <f>'実質公債費比率（分子）の構造'!K$47</f>
        <v>53</v>
      </c>
      <c r="C47" s="300"/>
      <c r="D47" s="300"/>
      <c r="E47" s="300">
        <f>'実質公債費比率（分子）の構造'!L$47</f>
        <v>53</v>
      </c>
      <c r="F47" s="300"/>
      <c r="G47" s="300"/>
      <c r="H47" s="300">
        <f>'実質公債費比率（分子）の構造'!M$47</f>
        <v>53</v>
      </c>
      <c r="I47" s="300"/>
      <c r="J47" s="300"/>
      <c r="K47" s="300">
        <f>'実質公債費比率（分子）の構造'!N$47</f>
        <v>53</v>
      </c>
      <c r="L47" s="300"/>
      <c r="M47" s="300"/>
      <c r="N47" s="300">
        <f>'実質公債費比率（分子）の構造'!O$47</f>
        <v>53</v>
      </c>
      <c r="O47" s="300"/>
      <c r="P47" s="300"/>
    </row>
    <row r="48" spans="1:16" x14ac:dyDescent="0.15">
      <c r="A48" s="300" t="s">
        <v>97</v>
      </c>
      <c r="B48" s="300" t="str">
        <f>'実質公債費比率（分子）の構造'!K$46</f>
        <v>-</v>
      </c>
      <c r="C48" s="300"/>
      <c r="D48" s="300"/>
      <c r="E48" s="300">
        <f>'実質公債費比率（分子）の構造'!L$46</f>
        <v>2</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132</v>
      </c>
      <c r="B49" s="300">
        <f>'実質公債費比率（分子）の構造'!K$45</f>
        <v>4286</v>
      </c>
      <c r="C49" s="300"/>
      <c r="D49" s="300"/>
      <c r="E49" s="300">
        <f>'実質公債費比率（分子）の構造'!L$45</f>
        <v>3974</v>
      </c>
      <c r="F49" s="300"/>
      <c r="G49" s="300"/>
      <c r="H49" s="300">
        <f>'実質公債費比率（分子）の構造'!M$45</f>
        <v>4083</v>
      </c>
      <c r="I49" s="300"/>
      <c r="J49" s="300"/>
      <c r="K49" s="300">
        <f>'実質公債費比率（分子）の構造'!N$45</f>
        <v>4327</v>
      </c>
      <c r="L49" s="300"/>
      <c r="M49" s="300"/>
      <c r="N49" s="300">
        <f>'実質公債費比率（分子）の構造'!O$45</f>
        <v>4346</v>
      </c>
      <c r="O49" s="300"/>
      <c r="P49" s="300"/>
    </row>
    <row r="50" spans="1:16" x14ac:dyDescent="0.15">
      <c r="A50" s="300" t="s">
        <v>106</v>
      </c>
      <c r="B50" s="300" t="e">
        <f>NA()</f>
        <v>#N/A</v>
      </c>
      <c r="C50" s="300">
        <f>IF(ISNUMBER('実質公債費比率（分子）の構造'!K$53),'実質公債費比率（分子）の構造'!K$53,NA())</f>
        <v>1412</v>
      </c>
      <c r="D50" s="300" t="e">
        <f>NA()</f>
        <v>#N/A</v>
      </c>
      <c r="E50" s="300" t="e">
        <f>NA()</f>
        <v>#N/A</v>
      </c>
      <c r="F50" s="300">
        <f>IF(ISNUMBER('実質公債費比率（分子）の構造'!L$53),'実質公債費比率（分子）の構造'!L$53,NA())</f>
        <v>1479</v>
      </c>
      <c r="G50" s="300" t="e">
        <f>NA()</f>
        <v>#N/A</v>
      </c>
      <c r="H50" s="300" t="e">
        <f>NA()</f>
        <v>#N/A</v>
      </c>
      <c r="I50" s="300">
        <f>IF(ISNUMBER('実質公債費比率（分子）の構造'!M$53),'実質公債費比率（分子）の構造'!M$53,NA())</f>
        <v>1385</v>
      </c>
      <c r="J50" s="300" t="e">
        <f>NA()</f>
        <v>#N/A</v>
      </c>
      <c r="K50" s="300" t="e">
        <f>NA()</f>
        <v>#N/A</v>
      </c>
      <c r="L50" s="300">
        <f>IF(ISNUMBER('実質公債費比率（分子）の構造'!N$53),'実質公債費比率（分子）の構造'!N$53,NA())</f>
        <v>1497</v>
      </c>
      <c r="M50" s="300" t="e">
        <f>NA()</f>
        <v>#N/A</v>
      </c>
      <c r="N50" s="300" t="e">
        <f>NA()</f>
        <v>#N/A</v>
      </c>
      <c r="O50" s="300">
        <f>IF(ISNUMBER('実質公債費比率（分子）の構造'!O$53),'実質公債費比率（分子）の構造'!O$53,NA())</f>
        <v>1406</v>
      </c>
      <c r="P50" s="300" t="e">
        <f>NA()</f>
        <v>#N/A</v>
      </c>
    </row>
    <row r="53" spans="1:16" x14ac:dyDescent="0.15">
      <c r="A53" s="297" t="s">
        <v>179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301</v>
      </c>
      <c r="C55" s="299"/>
      <c r="D55" s="299" t="s">
        <v>307</v>
      </c>
      <c r="E55" s="299" t="s">
        <v>301</v>
      </c>
      <c r="F55" s="299"/>
      <c r="G55" s="299" t="s">
        <v>307</v>
      </c>
      <c r="H55" s="299" t="s">
        <v>301</v>
      </c>
      <c r="I55" s="299"/>
      <c r="J55" s="299" t="s">
        <v>307</v>
      </c>
      <c r="K55" s="299" t="s">
        <v>301</v>
      </c>
      <c r="L55" s="299"/>
      <c r="M55" s="299" t="s">
        <v>307</v>
      </c>
      <c r="N55" s="299" t="s">
        <v>301</v>
      </c>
      <c r="O55" s="299"/>
      <c r="P55" s="299" t="s">
        <v>307</v>
      </c>
    </row>
    <row r="56" spans="1:16" x14ac:dyDescent="0.15">
      <c r="A56" s="299" t="s">
        <v>253</v>
      </c>
      <c r="B56" s="299"/>
      <c r="C56" s="299"/>
      <c r="D56" s="299">
        <f>'将来負担比率（分子）の構造'!I$52</f>
        <v>45453</v>
      </c>
      <c r="E56" s="299"/>
      <c r="F56" s="299"/>
      <c r="G56" s="299">
        <f>'将来負担比率（分子）の構造'!J$52</f>
        <v>46462</v>
      </c>
      <c r="H56" s="299"/>
      <c r="I56" s="299"/>
      <c r="J56" s="299">
        <f>'将来負担比率（分子）の構造'!K$52</f>
        <v>46673</v>
      </c>
      <c r="K56" s="299"/>
      <c r="L56" s="299"/>
      <c r="M56" s="299">
        <f>'将来負担比率（分子）の構造'!L$52</f>
        <v>46493</v>
      </c>
      <c r="N56" s="299"/>
      <c r="O56" s="299"/>
      <c r="P56" s="299">
        <f>'将来負担比率（分子）の構造'!M$52</f>
        <v>47728</v>
      </c>
    </row>
    <row r="57" spans="1:16" x14ac:dyDescent="0.15">
      <c r="A57" s="299" t="s">
        <v>162</v>
      </c>
      <c r="B57" s="299"/>
      <c r="C57" s="299"/>
      <c r="D57" s="299">
        <f>'将来負担比率（分子）の構造'!I$51</f>
        <v>7383</v>
      </c>
      <c r="E57" s="299"/>
      <c r="F57" s="299"/>
      <c r="G57" s="299">
        <f>'将来負担比率（分子）の構造'!J$51</f>
        <v>7334</v>
      </c>
      <c r="H57" s="299"/>
      <c r="I57" s="299"/>
      <c r="J57" s="299">
        <f>'将来負担比率（分子）の構造'!K$51</f>
        <v>7069</v>
      </c>
      <c r="K57" s="299"/>
      <c r="L57" s="299"/>
      <c r="M57" s="299">
        <f>'将来負担比率（分子）の構造'!L$51</f>
        <v>6845</v>
      </c>
      <c r="N57" s="299"/>
      <c r="O57" s="299"/>
      <c r="P57" s="299">
        <f>'将来負担比率（分子）の構造'!M$51</f>
        <v>6628</v>
      </c>
    </row>
    <row r="58" spans="1:16" x14ac:dyDescent="0.15">
      <c r="A58" s="299" t="s">
        <v>234</v>
      </c>
      <c r="B58" s="299"/>
      <c r="C58" s="299"/>
      <c r="D58" s="299">
        <f>'将来負担比率（分子）の構造'!I$50</f>
        <v>7434</v>
      </c>
      <c r="E58" s="299"/>
      <c r="F58" s="299"/>
      <c r="G58" s="299">
        <f>'将来負担比率（分子）の構造'!J$50</f>
        <v>7451</v>
      </c>
      <c r="H58" s="299"/>
      <c r="I58" s="299"/>
      <c r="J58" s="299">
        <f>'将来負担比率（分子）の構造'!K$50</f>
        <v>6787</v>
      </c>
      <c r="K58" s="299"/>
      <c r="L58" s="299"/>
      <c r="M58" s="299">
        <f>'将来負担比率（分子）の構造'!L$50</f>
        <v>7170</v>
      </c>
      <c r="N58" s="299"/>
      <c r="O58" s="299"/>
      <c r="P58" s="299">
        <f>'将来負担比率（分子）の構造'!M$50</f>
        <v>7505</v>
      </c>
    </row>
    <row r="59" spans="1:16" x14ac:dyDescent="0.15">
      <c r="A59" s="299" t="s">
        <v>136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14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231</v>
      </c>
      <c r="B61" s="299">
        <f>'将来負担比率（分子）の構造'!I$46</f>
        <v>20</v>
      </c>
      <c r="C61" s="299"/>
      <c r="D61" s="299"/>
      <c r="E61" s="299">
        <f>'将来負担比率（分子）の構造'!J$46</f>
        <v>23</v>
      </c>
      <c r="F61" s="299"/>
      <c r="G61" s="299"/>
      <c r="H61" s="299">
        <f>'将来負担比率（分子）の構造'!K$46</f>
        <v>44</v>
      </c>
      <c r="I61" s="299"/>
      <c r="J61" s="299"/>
      <c r="K61" s="299">
        <f>'将来負担比率（分子）の構造'!L$46</f>
        <v>39</v>
      </c>
      <c r="L61" s="299"/>
      <c r="M61" s="299"/>
      <c r="N61" s="299">
        <f>'将来負担比率（分子）の構造'!M$46</f>
        <v>19</v>
      </c>
      <c r="O61" s="299"/>
      <c r="P61" s="299"/>
    </row>
    <row r="62" spans="1:16" x14ac:dyDescent="0.15">
      <c r="A62" s="299" t="s">
        <v>229</v>
      </c>
      <c r="B62" s="299">
        <f>'将来負担比率（分子）の構造'!I$45</f>
        <v>3970</v>
      </c>
      <c r="C62" s="299"/>
      <c r="D62" s="299"/>
      <c r="E62" s="299">
        <f>'将来負担比率（分子）の構造'!J$45</f>
        <v>3419</v>
      </c>
      <c r="F62" s="299"/>
      <c r="G62" s="299"/>
      <c r="H62" s="299">
        <f>'将来負担比率（分子）の構造'!K$45</f>
        <v>3304</v>
      </c>
      <c r="I62" s="299"/>
      <c r="J62" s="299"/>
      <c r="K62" s="299">
        <f>'将来負担比率（分子）の構造'!L$45</f>
        <v>3222</v>
      </c>
      <c r="L62" s="299"/>
      <c r="M62" s="299"/>
      <c r="N62" s="299">
        <f>'将来負担比率（分子）の構造'!M$45</f>
        <v>2878</v>
      </c>
      <c r="O62" s="299"/>
      <c r="P62" s="299"/>
    </row>
    <row r="63" spans="1:16" x14ac:dyDescent="0.15">
      <c r="A63" s="299" t="s">
        <v>189</v>
      </c>
      <c r="B63" s="299">
        <f>'将来負担比率（分子）の構造'!I$44</f>
        <v>21906</v>
      </c>
      <c r="C63" s="299"/>
      <c r="D63" s="299"/>
      <c r="E63" s="299">
        <f>'将来負担比率（分子）の構造'!J$44</f>
        <v>21288</v>
      </c>
      <c r="F63" s="299"/>
      <c r="G63" s="299"/>
      <c r="H63" s="299">
        <f>'将来負担比率（分子）の構造'!K$44</f>
        <v>20426</v>
      </c>
      <c r="I63" s="299"/>
      <c r="J63" s="299"/>
      <c r="K63" s="299">
        <f>'将来負担比率（分子）の構造'!L$44</f>
        <v>19512</v>
      </c>
      <c r="L63" s="299"/>
      <c r="M63" s="299"/>
      <c r="N63" s="299">
        <f>'将来負担比率（分子）の構造'!M$44</f>
        <v>17750</v>
      </c>
      <c r="O63" s="299"/>
      <c r="P63" s="299"/>
    </row>
    <row r="64" spans="1:16" x14ac:dyDescent="0.15">
      <c r="A64" s="299" t="s">
        <v>226</v>
      </c>
      <c r="B64" s="299" t="str">
        <f>'将来負担比率（分子）の構造'!I$43</f>
        <v>-</v>
      </c>
      <c r="C64" s="299"/>
      <c r="D64" s="299"/>
      <c r="E64" s="299" t="str">
        <f>'将来負担比率（分子）の構造'!J$43</f>
        <v>-</v>
      </c>
      <c r="F64" s="299"/>
      <c r="G64" s="299"/>
      <c r="H64" s="299" t="str">
        <f>'将来負担比率（分子）の構造'!K$43</f>
        <v>-</v>
      </c>
      <c r="I64" s="299"/>
      <c r="J64" s="299"/>
      <c r="K64" s="299" t="str">
        <f>'将来負担比率（分子）の構造'!L$43</f>
        <v>-</v>
      </c>
      <c r="L64" s="299"/>
      <c r="M64" s="299"/>
      <c r="N64" s="299" t="str">
        <f>'将来負担比率（分子）の構造'!M$43</f>
        <v>-</v>
      </c>
      <c r="O64" s="299"/>
      <c r="P64" s="299"/>
    </row>
    <row r="65" spans="1:16" x14ac:dyDescent="0.15">
      <c r="A65" s="299" t="s">
        <v>220</v>
      </c>
      <c r="B65" s="299">
        <f>'将来負担比率（分子）の構造'!I$42</f>
        <v>720</v>
      </c>
      <c r="C65" s="299"/>
      <c r="D65" s="299"/>
      <c r="E65" s="299">
        <f>'将来負担比率（分子）の構造'!J$42</f>
        <v>356</v>
      </c>
      <c r="F65" s="299"/>
      <c r="G65" s="299"/>
      <c r="H65" s="299">
        <f>'将来負担比率（分子）の構造'!K$42</f>
        <v>5</v>
      </c>
      <c r="I65" s="299"/>
      <c r="J65" s="299"/>
      <c r="K65" s="299">
        <f>'将来負担比率（分子）の構造'!L$42</f>
        <v>2</v>
      </c>
      <c r="L65" s="299"/>
      <c r="M65" s="299"/>
      <c r="N65" s="299">
        <f>'将来負担比率（分子）の構造'!M$42</f>
        <v>0</v>
      </c>
      <c r="O65" s="299"/>
      <c r="P65" s="299"/>
    </row>
    <row r="66" spans="1:16" x14ac:dyDescent="0.15">
      <c r="A66" s="299" t="s">
        <v>26</v>
      </c>
      <c r="B66" s="299">
        <f>'将来負担比率（分子）の構造'!I$41</f>
        <v>43910</v>
      </c>
      <c r="C66" s="299"/>
      <c r="D66" s="299"/>
      <c r="E66" s="299">
        <f>'将来負担比率（分子）の構造'!J$41</f>
        <v>45187</v>
      </c>
      <c r="F66" s="299"/>
      <c r="G66" s="299"/>
      <c r="H66" s="299">
        <f>'将来負担比率（分子）の構造'!K$41</f>
        <v>45725</v>
      </c>
      <c r="I66" s="299"/>
      <c r="J66" s="299"/>
      <c r="K66" s="299">
        <f>'将来負担比率（分子）の構造'!L$41</f>
        <v>45867</v>
      </c>
      <c r="L66" s="299"/>
      <c r="M66" s="299"/>
      <c r="N66" s="299">
        <f>'将来負担比率（分子）の構造'!M$41</f>
        <v>47211</v>
      </c>
      <c r="O66" s="299"/>
      <c r="P66" s="299"/>
    </row>
    <row r="67" spans="1:16" x14ac:dyDescent="0.15">
      <c r="A67" s="299" t="s">
        <v>262</v>
      </c>
      <c r="B67" s="299" t="e">
        <f>NA()</f>
        <v>#N/A</v>
      </c>
      <c r="C67" s="299">
        <f>IF(ISNUMBER('将来負担比率（分子）の構造'!I$53),IF('将来負担比率（分子）の構造'!I$53&lt;0,0,'将来負担比率（分子）の構造'!I$53),NA())</f>
        <v>10255</v>
      </c>
      <c r="D67" s="299" t="e">
        <f>NA()</f>
        <v>#N/A</v>
      </c>
      <c r="E67" s="299" t="e">
        <f>NA()</f>
        <v>#N/A</v>
      </c>
      <c r="F67" s="299">
        <f>IF(ISNUMBER('将来負担比率（分子）の構造'!J$53),IF('将来負担比率（分子）の構造'!J$53&lt;0,0,'将来負担比率（分子）の構造'!J$53),NA())</f>
        <v>9026</v>
      </c>
      <c r="G67" s="299" t="e">
        <f>NA()</f>
        <v>#N/A</v>
      </c>
      <c r="H67" s="299" t="e">
        <f>NA()</f>
        <v>#N/A</v>
      </c>
      <c r="I67" s="299">
        <f>IF(ISNUMBER('将来負担比率（分子）の構造'!K$53),IF('将来負担比率（分子）の構造'!K$53&lt;0,0,'将来負担比率（分子）の構造'!K$53),NA())</f>
        <v>8974</v>
      </c>
      <c r="J67" s="299" t="e">
        <f>NA()</f>
        <v>#N/A</v>
      </c>
      <c r="K67" s="299" t="e">
        <f>NA()</f>
        <v>#N/A</v>
      </c>
      <c r="L67" s="299">
        <f>IF(ISNUMBER('将来負担比率（分子）の構造'!L$53),IF('将来負担比率（分子）の構造'!L$53&lt;0,0,'将来負担比率（分子）の構造'!L$53),NA())</f>
        <v>8134</v>
      </c>
      <c r="M67" s="299" t="e">
        <f>NA()</f>
        <v>#N/A</v>
      </c>
      <c r="N67" s="299" t="e">
        <f>NA()</f>
        <v>#N/A</v>
      </c>
      <c r="O67" s="299">
        <f>IF(ISNUMBER('将来負担比率（分子）の構造'!M$53),IF('将来負担比率（分子）の構造'!M$53&lt;0,0,'将来負担比率（分子）の構造'!M$53),NA())</f>
        <v>5997</v>
      </c>
      <c r="P67" s="299" t="e">
        <f>NA()</f>
        <v>#N/A</v>
      </c>
    </row>
    <row r="70" spans="1:16" x14ac:dyDescent="0.15">
      <c r="A70" s="302" t="s">
        <v>130</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152</v>
      </c>
      <c r="B72" s="303">
        <f>基金残高に係る経年分析!F55</f>
        <v>2226</v>
      </c>
      <c r="C72" s="303">
        <f>基金残高に係る経年分析!G55</f>
        <v>2311</v>
      </c>
      <c r="D72" s="303">
        <f>基金残高に係る経年分析!H55</f>
        <v>2261</v>
      </c>
    </row>
    <row r="73" spans="1:16" x14ac:dyDescent="0.15">
      <c r="A73" s="301" t="s">
        <v>308</v>
      </c>
      <c r="B73" s="303">
        <f>基金残高に係る経年分析!F56</f>
        <v>1426</v>
      </c>
      <c r="C73" s="303">
        <f>基金残高に係る経年分析!G56</f>
        <v>1326</v>
      </c>
      <c r="D73" s="303">
        <f>基金残高に係る経年分析!H56</f>
        <v>1247</v>
      </c>
    </row>
    <row r="74" spans="1:16" x14ac:dyDescent="0.15">
      <c r="A74" s="301" t="s">
        <v>247</v>
      </c>
      <c r="B74" s="303">
        <f>基金残高に係る経年分析!F57</f>
        <v>1152</v>
      </c>
      <c r="C74" s="303">
        <f>基金残高に係る経年分析!G57</f>
        <v>996</v>
      </c>
      <c r="D74" s="303">
        <f>基金残高に係る経年分析!H57</f>
        <v>1043</v>
      </c>
    </row>
  </sheetData>
  <sheetProtection algorithmName="SHA-512" hashValue="qOFr2/nJtOUVJoI0rbSTiGmKDDR3864w+XZXFV/soIWDto5mIIsqYgrFz5LuUANbHPXIAc3GUPTwcknIfLLupg==" saltValue="3xSIwkF8VvsX/5MIbru9g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 zoomScale="70" zoomScaleNormal="70" zoomScaleSheetLayoutView="55" workbookViewId="0">
      <selection activeCell="AN43" sqref="AN43:DC47"/>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95</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95</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547</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2" t="s">
        <v>551</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167</v>
      </c>
    </row>
    <row r="50" spans="1:109" x14ac:dyDescent="0.15">
      <c r="B50" s="97"/>
      <c r="G50" s="1116"/>
      <c r="H50" s="1116"/>
      <c r="I50" s="1116"/>
      <c r="J50" s="1116"/>
      <c r="K50" s="335"/>
      <c r="L50" s="335"/>
      <c r="M50" s="340"/>
      <c r="N50" s="340"/>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383</v>
      </c>
      <c r="BQ50" s="1118"/>
      <c r="BR50" s="1118"/>
      <c r="BS50" s="1118"/>
      <c r="BT50" s="1118"/>
      <c r="BU50" s="1118"/>
      <c r="BV50" s="1118"/>
      <c r="BW50" s="1118"/>
      <c r="BX50" s="1118" t="s">
        <v>464</v>
      </c>
      <c r="BY50" s="1118"/>
      <c r="BZ50" s="1118"/>
      <c r="CA50" s="1118"/>
      <c r="CB50" s="1118"/>
      <c r="CC50" s="1118"/>
      <c r="CD50" s="1118"/>
      <c r="CE50" s="1118"/>
      <c r="CF50" s="1118" t="s">
        <v>280</v>
      </c>
      <c r="CG50" s="1118"/>
      <c r="CH50" s="1118"/>
      <c r="CI50" s="1118"/>
      <c r="CJ50" s="1118"/>
      <c r="CK50" s="1118"/>
      <c r="CL50" s="1118"/>
      <c r="CM50" s="1118"/>
      <c r="CN50" s="1118" t="s">
        <v>345</v>
      </c>
      <c r="CO50" s="1118"/>
      <c r="CP50" s="1118"/>
      <c r="CQ50" s="1118"/>
      <c r="CR50" s="1118"/>
      <c r="CS50" s="1118"/>
      <c r="CT50" s="1118"/>
      <c r="CU50" s="1118"/>
      <c r="CV50" s="1118" t="s">
        <v>529</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31"/>
      <c r="AN51" s="1119" t="s">
        <v>548</v>
      </c>
      <c r="AO51" s="1119"/>
      <c r="AP51" s="1119"/>
      <c r="AQ51" s="1119"/>
      <c r="AR51" s="1119"/>
      <c r="AS51" s="1119"/>
      <c r="AT51" s="1119"/>
      <c r="AU51" s="1119"/>
      <c r="AV51" s="1119"/>
      <c r="AW51" s="1119"/>
      <c r="AX51" s="1119"/>
      <c r="AY51" s="1119"/>
      <c r="AZ51" s="1119"/>
      <c r="BA51" s="1119"/>
      <c r="BB51" s="1119" t="s">
        <v>549</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v>47.3</v>
      </c>
      <c r="BY51" s="1115"/>
      <c r="BZ51" s="1115"/>
      <c r="CA51" s="1115"/>
      <c r="CB51" s="1115"/>
      <c r="CC51" s="1115"/>
      <c r="CD51" s="1115"/>
      <c r="CE51" s="1115"/>
      <c r="CF51" s="1115">
        <v>47.3</v>
      </c>
      <c r="CG51" s="1115"/>
      <c r="CH51" s="1115"/>
      <c r="CI51" s="1115"/>
      <c r="CJ51" s="1115"/>
      <c r="CK51" s="1115"/>
      <c r="CL51" s="1115"/>
      <c r="CM51" s="1115"/>
      <c r="CN51" s="1115">
        <v>43.3</v>
      </c>
      <c r="CO51" s="1115"/>
      <c r="CP51" s="1115"/>
      <c r="CQ51" s="1115"/>
      <c r="CR51" s="1115"/>
      <c r="CS51" s="1115"/>
      <c r="CT51" s="1115"/>
      <c r="CU51" s="1115"/>
      <c r="CV51" s="1115">
        <v>31.4</v>
      </c>
      <c r="CW51" s="1115"/>
      <c r="CX51" s="1115"/>
      <c r="CY51" s="1115"/>
      <c r="CZ51" s="1115"/>
      <c r="DA51" s="1115"/>
      <c r="DB51" s="1115"/>
      <c r="DC51" s="1115"/>
    </row>
    <row r="52" spans="1:109" x14ac:dyDescent="0.15">
      <c r="B52" s="97"/>
      <c r="G52" s="1131"/>
      <c r="H52" s="1131"/>
      <c r="I52" s="1134"/>
      <c r="J52" s="1134"/>
      <c r="K52" s="1132"/>
      <c r="L52" s="1132"/>
      <c r="M52" s="1132"/>
      <c r="N52" s="1132"/>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20"/>
      <c r="B53" s="97"/>
      <c r="G53" s="1131"/>
      <c r="H53" s="1131"/>
      <c r="I53" s="1116"/>
      <c r="J53" s="1116"/>
      <c r="K53" s="1132"/>
      <c r="L53" s="1132"/>
      <c r="M53" s="1132"/>
      <c r="N53" s="1132"/>
      <c r="AM53" s="331"/>
      <c r="AN53" s="1119"/>
      <c r="AO53" s="1119"/>
      <c r="AP53" s="1119"/>
      <c r="AQ53" s="1119"/>
      <c r="AR53" s="1119"/>
      <c r="AS53" s="1119"/>
      <c r="AT53" s="1119"/>
      <c r="AU53" s="1119"/>
      <c r="AV53" s="1119"/>
      <c r="AW53" s="1119"/>
      <c r="AX53" s="1119"/>
      <c r="AY53" s="1119"/>
      <c r="AZ53" s="1119"/>
      <c r="BA53" s="1119"/>
      <c r="BB53" s="1119" t="s">
        <v>550</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59</v>
      </c>
      <c r="BY53" s="1115"/>
      <c r="BZ53" s="1115"/>
      <c r="CA53" s="1115"/>
      <c r="CB53" s="1115"/>
      <c r="CC53" s="1115"/>
      <c r="CD53" s="1115"/>
      <c r="CE53" s="1115"/>
      <c r="CF53" s="1115">
        <v>60.4</v>
      </c>
      <c r="CG53" s="1115"/>
      <c r="CH53" s="1115"/>
      <c r="CI53" s="1115"/>
      <c r="CJ53" s="1115"/>
      <c r="CK53" s="1115"/>
      <c r="CL53" s="1115"/>
      <c r="CM53" s="1115"/>
      <c r="CN53" s="1115">
        <v>61.4</v>
      </c>
      <c r="CO53" s="1115"/>
      <c r="CP53" s="1115"/>
      <c r="CQ53" s="1115"/>
      <c r="CR53" s="1115"/>
      <c r="CS53" s="1115"/>
      <c r="CT53" s="1115"/>
      <c r="CU53" s="1115"/>
      <c r="CV53" s="1115">
        <v>62</v>
      </c>
      <c r="CW53" s="1115"/>
      <c r="CX53" s="1115"/>
      <c r="CY53" s="1115"/>
      <c r="CZ53" s="1115"/>
      <c r="DA53" s="1115"/>
      <c r="DB53" s="1115"/>
      <c r="DC53" s="1115"/>
    </row>
    <row r="54" spans="1:109" x14ac:dyDescent="0.15">
      <c r="A54" s="320"/>
      <c r="B54" s="97"/>
      <c r="G54" s="1131"/>
      <c r="H54" s="1131"/>
      <c r="I54" s="1116"/>
      <c r="J54" s="1116"/>
      <c r="K54" s="1132"/>
      <c r="L54" s="1132"/>
      <c r="M54" s="1132"/>
      <c r="N54" s="1132"/>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20"/>
      <c r="B55" s="97"/>
      <c r="G55" s="1116"/>
      <c r="H55" s="1116"/>
      <c r="I55" s="1116"/>
      <c r="J55" s="1116"/>
      <c r="K55" s="1132"/>
      <c r="L55" s="1132"/>
      <c r="M55" s="1132"/>
      <c r="N55" s="1132"/>
      <c r="AN55" s="1118" t="s">
        <v>207</v>
      </c>
      <c r="AO55" s="1118"/>
      <c r="AP55" s="1118"/>
      <c r="AQ55" s="1118"/>
      <c r="AR55" s="1118"/>
      <c r="AS55" s="1118"/>
      <c r="AT55" s="1118"/>
      <c r="AU55" s="1118"/>
      <c r="AV55" s="1118"/>
      <c r="AW55" s="1118"/>
      <c r="AX55" s="1118"/>
      <c r="AY55" s="1118"/>
      <c r="AZ55" s="1118"/>
      <c r="BA55" s="1118"/>
      <c r="BB55" s="1119" t="s">
        <v>549</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17.8</v>
      </c>
      <c r="BY55" s="1115"/>
      <c r="BZ55" s="1115"/>
      <c r="CA55" s="1115"/>
      <c r="CB55" s="1115"/>
      <c r="CC55" s="1115"/>
      <c r="CD55" s="1115"/>
      <c r="CE55" s="1115"/>
      <c r="CF55" s="1115">
        <v>15</v>
      </c>
      <c r="CG55" s="1115"/>
      <c r="CH55" s="1115"/>
      <c r="CI55" s="1115"/>
      <c r="CJ55" s="1115"/>
      <c r="CK55" s="1115"/>
      <c r="CL55" s="1115"/>
      <c r="CM55" s="1115"/>
      <c r="CN55" s="1115">
        <v>12.2</v>
      </c>
      <c r="CO55" s="1115"/>
      <c r="CP55" s="1115"/>
      <c r="CQ55" s="1115"/>
      <c r="CR55" s="1115"/>
      <c r="CS55" s="1115"/>
      <c r="CT55" s="1115"/>
      <c r="CU55" s="1115"/>
      <c r="CV55" s="1115">
        <v>5</v>
      </c>
      <c r="CW55" s="1115"/>
      <c r="CX55" s="1115"/>
      <c r="CY55" s="1115"/>
      <c r="CZ55" s="1115"/>
      <c r="DA55" s="1115"/>
      <c r="DB55" s="1115"/>
      <c r="DC55" s="1115"/>
    </row>
    <row r="56" spans="1:109" x14ac:dyDescent="0.15">
      <c r="A56" s="320"/>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20" customFormat="1" x14ac:dyDescent="0.15">
      <c r="B57" s="326"/>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550</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56.2</v>
      </c>
      <c r="BY57" s="1115"/>
      <c r="BZ57" s="1115"/>
      <c r="CA57" s="1115"/>
      <c r="CB57" s="1115"/>
      <c r="CC57" s="1115"/>
      <c r="CD57" s="1115"/>
      <c r="CE57" s="1115"/>
      <c r="CF57" s="1115">
        <v>60.1</v>
      </c>
      <c r="CG57" s="1115"/>
      <c r="CH57" s="1115"/>
      <c r="CI57" s="1115"/>
      <c r="CJ57" s="1115"/>
      <c r="CK57" s="1115"/>
      <c r="CL57" s="1115"/>
      <c r="CM57" s="1115"/>
      <c r="CN57" s="1115">
        <v>61.2</v>
      </c>
      <c r="CO57" s="1115"/>
      <c r="CP57" s="1115"/>
      <c r="CQ57" s="1115"/>
      <c r="CR57" s="1115"/>
      <c r="CS57" s="1115"/>
      <c r="CT57" s="1115"/>
      <c r="CU57" s="1115"/>
      <c r="CV57" s="1115">
        <v>61.7</v>
      </c>
      <c r="CW57" s="1115"/>
      <c r="CX57" s="1115"/>
      <c r="CY57" s="1115"/>
      <c r="CZ57" s="1115"/>
      <c r="DA57" s="1115"/>
      <c r="DB57" s="1115"/>
      <c r="DC57" s="1115"/>
      <c r="DD57" s="345"/>
      <c r="DE57" s="326"/>
    </row>
    <row r="58" spans="1:109" s="320" customFormat="1" x14ac:dyDescent="0.15">
      <c r="A58" s="50"/>
      <c r="B58" s="326"/>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110</v>
      </c>
    </row>
    <row r="64" spans="1:109" x14ac:dyDescent="0.15">
      <c r="B64" s="97"/>
      <c r="G64" s="329"/>
      <c r="N64" s="343"/>
      <c r="AM64" s="329"/>
      <c r="AN64" s="329" t="s">
        <v>547</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2" t="s">
        <v>538</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167</v>
      </c>
    </row>
    <row r="72" spans="2:107" x14ac:dyDescent="0.15">
      <c r="B72" s="97"/>
      <c r="G72" s="1116"/>
      <c r="H72" s="1116"/>
      <c r="I72" s="1116"/>
      <c r="J72" s="1116"/>
      <c r="K72" s="335"/>
      <c r="L72" s="335"/>
      <c r="M72" s="340"/>
      <c r="N72" s="340"/>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383</v>
      </c>
      <c r="BQ72" s="1118"/>
      <c r="BR72" s="1118"/>
      <c r="BS72" s="1118"/>
      <c r="BT72" s="1118"/>
      <c r="BU72" s="1118"/>
      <c r="BV72" s="1118"/>
      <c r="BW72" s="1118"/>
      <c r="BX72" s="1118" t="s">
        <v>464</v>
      </c>
      <c r="BY72" s="1118"/>
      <c r="BZ72" s="1118"/>
      <c r="CA72" s="1118"/>
      <c r="CB72" s="1118"/>
      <c r="CC72" s="1118"/>
      <c r="CD72" s="1118"/>
      <c r="CE72" s="1118"/>
      <c r="CF72" s="1118" t="s">
        <v>280</v>
      </c>
      <c r="CG72" s="1118"/>
      <c r="CH72" s="1118"/>
      <c r="CI72" s="1118"/>
      <c r="CJ72" s="1118"/>
      <c r="CK72" s="1118"/>
      <c r="CL72" s="1118"/>
      <c r="CM72" s="1118"/>
      <c r="CN72" s="1118" t="s">
        <v>345</v>
      </c>
      <c r="CO72" s="1118"/>
      <c r="CP72" s="1118"/>
      <c r="CQ72" s="1118"/>
      <c r="CR72" s="1118"/>
      <c r="CS72" s="1118"/>
      <c r="CT72" s="1118"/>
      <c r="CU72" s="1118"/>
      <c r="CV72" s="1118" t="s">
        <v>529</v>
      </c>
      <c r="CW72" s="1118"/>
      <c r="CX72" s="1118"/>
      <c r="CY72" s="1118"/>
      <c r="CZ72" s="1118"/>
      <c r="DA72" s="1118"/>
      <c r="DB72" s="1118"/>
      <c r="DC72" s="1118"/>
    </row>
    <row r="73" spans="2:107" x14ac:dyDescent="0.15">
      <c r="B73" s="97"/>
      <c r="G73" s="1131"/>
      <c r="H73" s="1131"/>
      <c r="I73" s="1131"/>
      <c r="J73" s="1131"/>
      <c r="K73" s="1117"/>
      <c r="L73" s="1117"/>
      <c r="M73" s="1117"/>
      <c r="N73" s="1117"/>
      <c r="AM73" s="331"/>
      <c r="AN73" s="1119" t="s">
        <v>548</v>
      </c>
      <c r="AO73" s="1119"/>
      <c r="AP73" s="1119"/>
      <c r="AQ73" s="1119"/>
      <c r="AR73" s="1119"/>
      <c r="AS73" s="1119"/>
      <c r="AT73" s="1119"/>
      <c r="AU73" s="1119"/>
      <c r="AV73" s="1119"/>
      <c r="AW73" s="1119"/>
      <c r="AX73" s="1119"/>
      <c r="AY73" s="1119"/>
      <c r="AZ73" s="1119"/>
      <c r="BA73" s="1119"/>
      <c r="BB73" s="1119" t="s">
        <v>549</v>
      </c>
      <c r="BC73" s="1119"/>
      <c r="BD73" s="1119"/>
      <c r="BE73" s="1119"/>
      <c r="BF73" s="1119"/>
      <c r="BG73" s="1119"/>
      <c r="BH73" s="1119"/>
      <c r="BI73" s="1119"/>
      <c r="BJ73" s="1119"/>
      <c r="BK73" s="1119"/>
      <c r="BL73" s="1119"/>
      <c r="BM73" s="1119"/>
      <c r="BN73" s="1119"/>
      <c r="BO73" s="1119"/>
      <c r="BP73" s="1115">
        <v>55.2</v>
      </c>
      <c r="BQ73" s="1115"/>
      <c r="BR73" s="1115"/>
      <c r="BS73" s="1115"/>
      <c r="BT73" s="1115"/>
      <c r="BU73" s="1115"/>
      <c r="BV73" s="1115"/>
      <c r="BW73" s="1115"/>
      <c r="BX73" s="1115">
        <v>47.3</v>
      </c>
      <c r="BY73" s="1115"/>
      <c r="BZ73" s="1115"/>
      <c r="CA73" s="1115"/>
      <c r="CB73" s="1115"/>
      <c r="CC73" s="1115"/>
      <c r="CD73" s="1115"/>
      <c r="CE73" s="1115"/>
      <c r="CF73" s="1115">
        <v>47.3</v>
      </c>
      <c r="CG73" s="1115"/>
      <c r="CH73" s="1115"/>
      <c r="CI73" s="1115"/>
      <c r="CJ73" s="1115"/>
      <c r="CK73" s="1115"/>
      <c r="CL73" s="1115"/>
      <c r="CM73" s="1115"/>
      <c r="CN73" s="1115">
        <v>43.3</v>
      </c>
      <c r="CO73" s="1115"/>
      <c r="CP73" s="1115"/>
      <c r="CQ73" s="1115"/>
      <c r="CR73" s="1115"/>
      <c r="CS73" s="1115"/>
      <c r="CT73" s="1115"/>
      <c r="CU73" s="1115"/>
      <c r="CV73" s="1115">
        <v>31.4</v>
      </c>
      <c r="CW73" s="1115"/>
      <c r="CX73" s="1115"/>
      <c r="CY73" s="1115"/>
      <c r="CZ73" s="1115"/>
      <c r="DA73" s="1115"/>
      <c r="DB73" s="1115"/>
      <c r="DC73" s="1115"/>
    </row>
    <row r="74" spans="2:107" x14ac:dyDescent="0.15">
      <c r="B74" s="97"/>
      <c r="G74" s="1131"/>
      <c r="H74" s="1131"/>
      <c r="I74" s="1131"/>
      <c r="J74" s="1131"/>
      <c r="K74" s="1117"/>
      <c r="L74" s="1117"/>
      <c r="M74" s="1117"/>
      <c r="N74" s="1117"/>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31"/>
      <c r="AN75" s="1119"/>
      <c r="AO75" s="1119"/>
      <c r="AP75" s="1119"/>
      <c r="AQ75" s="1119"/>
      <c r="AR75" s="1119"/>
      <c r="AS75" s="1119"/>
      <c r="AT75" s="1119"/>
      <c r="AU75" s="1119"/>
      <c r="AV75" s="1119"/>
      <c r="AW75" s="1119"/>
      <c r="AX75" s="1119"/>
      <c r="AY75" s="1119"/>
      <c r="AZ75" s="1119"/>
      <c r="BA75" s="1119"/>
      <c r="BB75" s="1119" t="s">
        <v>64</v>
      </c>
      <c r="BC75" s="1119"/>
      <c r="BD75" s="1119"/>
      <c r="BE75" s="1119"/>
      <c r="BF75" s="1119"/>
      <c r="BG75" s="1119"/>
      <c r="BH75" s="1119"/>
      <c r="BI75" s="1119"/>
      <c r="BJ75" s="1119"/>
      <c r="BK75" s="1119"/>
      <c r="BL75" s="1119"/>
      <c r="BM75" s="1119"/>
      <c r="BN75" s="1119"/>
      <c r="BO75" s="1119"/>
      <c r="BP75" s="1115">
        <v>9.1</v>
      </c>
      <c r="BQ75" s="1115"/>
      <c r="BR75" s="1115"/>
      <c r="BS75" s="1115"/>
      <c r="BT75" s="1115"/>
      <c r="BU75" s="1115"/>
      <c r="BV75" s="1115"/>
      <c r="BW75" s="1115"/>
      <c r="BX75" s="1115">
        <v>8.5</v>
      </c>
      <c r="BY75" s="1115"/>
      <c r="BZ75" s="1115"/>
      <c r="CA75" s="1115"/>
      <c r="CB75" s="1115"/>
      <c r="CC75" s="1115"/>
      <c r="CD75" s="1115"/>
      <c r="CE75" s="1115"/>
      <c r="CF75" s="1115">
        <v>7.5</v>
      </c>
      <c r="CG75" s="1115"/>
      <c r="CH75" s="1115"/>
      <c r="CI75" s="1115"/>
      <c r="CJ75" s="1115"/>
      <c r="CK75" s="1115"/>
      <c r="CL75" s="1115"/>
      <c r="CM75" s="1115"/>
      <c r="CN75" s="1115">
        <v>7.6</v>
      </c>
      <c r="CO75" s="1115"/>
      <c r="CP75" s="1115"/>
      <c r="CQ75" s="1115"/>
      <c r="CR75" s="1115"/>
      <c r="CS75" s="1115"/>
      <c r="CT75" s="1115"/>
      <c r="CU75" s="1115"/>
      <c r="CV75" s="1115">
        <v>7.5</v>
      </c>
      <c r="CW75" s="1115"/>
      <c r="CX75" s="1115"/>
      <c r="CY75" s="1115"/>
      <c r="CZ75" s="1115"/>
      <c r="DA75" s="1115"/>
      <c r="DB75" s="1115"/>
      <c r="DC75" s="1115"/>
    </row>
    <row r="76" spans="2:107" x14ac:dyDescent="0.15">
      <c r="B76" s="97"/>
      <c r="G76" s="1131"/>
      <c r="H76" s="1131"/>
      <c r="I76" s="1116"/>
      <c r="J76" s="1116"/>
      <c r="K76" s="1132"/>
      <c r="L76" s="1132"/>
      <c r="M76" s="1132"/>
      <c r="N76" s="1132"/>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207</v>
      </c>
      <c r="AO77" s="1118"/>
      <c r="AP77" s="1118"/>
      <c r="AQ77" s="1118"/>
      <c r="AR77" s="1118"/>
      <c r="AS77" s="1118"/>
      <c r="AT77" s="1118"/>
      <c r="AU77" s="1118"/>
      <c r="AV77" s="1118"/>
      <c r="AW77" s="1118"/>
      <c r="AX77" s="1118"/>
      <c r="AY77" s="1118"/>
      <c r="AZ77" s="1118"/>
      <c r="BA77" s="1118"/>
      <c r="BB77" s="1119" t="s">
        <v>549</v>
      </c>
      <c r="BC77" s="1119"/>
      <c r="BD77" s="1119"/>
      <c r="BE77" s="1119"/>
      <c r="BF77" s="1119"/>
      <c r="BG77" s="1119"/>
      <c r="BH77" s="1119"/>
      <c r="BI77" s="1119"/>
      <c r="BJ77" s="1119"/>
      <c r="BK77" s="1119"/>
      <c r="BL77" s="1119"/>
      <c r="BM77" s="1119"/>
      <c r="BN77" s="1119"/>
      <c r="BO77" s="1119"/>
      <c r="BP77" s="1115">
        <v>33.799999999999997</v>
      </c>
      <c r="BQ77" s="1115"/>
      <c r="BR77" s="1115"/>
      <c r="BS77" s="1115"/>
      <c r="BT77" s="1115"/>
      <c r="BU77" s="1115"/>
      <c r="BV77" s="1115"/>
      <c r="BW77" s="1115"/>
      <c r="BX77" s="1115">
        <v>17.8</v>
      </c>
      <c r="BY77" s="1115"/>
      <c r="BZ77" s="1115"/>
      <c r="CA77" s="1115"/>
      <c r="CB77" s="1115"/>
      <c r="CC77" s="1115"/>
      <c r="CD77" s="1115"/>
      <c r="CE77" s="1115"/>
      <c r="CF77" s="1115">
        <v>15</v>
      </c>
      <c r="CG77" s="1115"/>
      <c r="CH77" s="1115"/>
      <c r="CI77" s="1115"/>
      <c r="CJ77" s="1115"/>
      <c r="CK77" s="1115"/>
      <c r="CL77" s="1115"/>
      <c r="CM77" s="1115"/>
      <c r="CN77" s="1115">
        <v>12.2</v>
      </c>
      <c r="CO77" s="1115"/>
      <c r="CP77" s="1115"/>
      <c r="CQ77" s="1115"/>
      <c r="CR77" s="1115"/>
      <c r="CS77" s="1115"/>
      <c r="CT77" s="1115"/>
      <c r="CU77" s="1115"/>
      <c r="CV77" s="1115">
        <v>5</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64</v>
      </c>
      <c r="BC79" s="1119"/>
      <c r="BD79" s="1119"/>
      <c r="BE79" s="1119"/>
      <c r="BF79" s="1119"/>
      <c r="BG79" s="1119"/>
      <c r="BH79" s="1119"/>
      <c r="BI79" s="1119"/>
      <c r="BJ79" s="1119"/>
      <c r="BK79" s="1119"/>
      <c r="BL79" s="1119"/>
      <c r="BM79" s="1119"/>
      <c r="BN79" s="1119"/>
      <c r="BO79" s="1119"/>
      <c r="BP79" s="1115">
        <v>7.1</v>
      </c>
      <c r="BQ79" s="1115"/>
      <c r="BR79" s="1115"/>
      <c r="BS79" s="1115"/>
      <c r="BT79" s="1115"/>
      <c r="BU79" s="1115"/>
      <c r="BV79" s="1115"/>
      <c r="BW79" s="1115"/>
      <c r="BX79" s="1115">
        <v>5.3</v>
      </c>
      <c r="BY79" s="1115"/>
      <c r="BZ79" s="1115"/>
      <c r="CA79" s="1115"/>
      <c r="CB79" s="1115"/>
      <c r="CC79" s="1115"/>
      <c r="CD79" s="1115"/>
      <c r="CE79" s="1115"/>
      <c r="CF79" s="1115">
        <v>5</v>
      </c>
      <c r="CG79" s="1115"/>
      <c r="CH79" s="1115"/>
      <c r="CI79" s="1115"/>
      <c r="CJ79" s="1115"/>
      <c r="CK79" s="1115"/>
      <c r="CL79" s="1115"/>
      <c r="CM79" s="1115"/>
      <c r="CN79" s="1115">
        <v>4.8</v>
      </c>
      <c r="CO79" s="1115"/>
      <c r="CP79" s="1115"/>
      <c r="CQ79" s="1115"/>
      <c r="CR79" s="1115"/>
      <c r="CS79" s="1115"/>
      <c r="CT79" s="1115"/>
      <c r="CU79" s="1115"/>
      <c r="CV79" s="1115">
        <v>4.5</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TVmoPyrSopmMZ86HzYkxoyz6GhT2bQ0Qd4PCxTtFJ0Ec2kNh5qPJtWngAHvwrBwlOP2KyJHBopdD8fkJbl6Wg==" saltValue="U6j6dezBMkVofQ1Sm+UHF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269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XYGY4HXPbF62Fa4wLbRsCbiQ+MRuyf0AOPXwXPJRnMbyCXiVcX4zz8cJWAcv9GZcgh/reZhjyAzJCsmHhD4Sg==" saltValue="btLRYbIGz8cSCfBs5grbnw=="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70" zoomScaleNormal="70" zoomScaleSheetLayoutView="55" workbookViewId="0">
      <selection activeCell="BJ104" sqref="BJ10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269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q6X8RbafhVeXcoooMT5V2cIttONXUMQpYyyGj3dpoSerBLxAIdaoPUv4JGotKDoQAjc8nITqzi/IG9Yaf/k9g==" saltValue="wnEnwzRt4gxxPGyDsDEttQ=="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2020-02-10T02:47:03Z</dcterms:created>
  <dcterms:modified xsi:type="dcterms:W3CDTF">2020-09-30T01:12:57Z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3.1.3.0</vt:lpwstr>
      <vt:lpwstr>3.1.5.0</vt:lpwstr>
    </vt:vector>
  </property>
  <property fmtid="{DCFEDD21-7773-49B2-8022-6FC58DB5260B}" pid="3" name="LastSavedVersion">
    <vt:lpwstr>3.1.5.0</vt:lpwstr>
  </property>
  <property fmtid="{DCFEDD21-7773-49B2-8022-6FC58DB5260B}" pid="4" name="LastSavedDate">
    <vt:filetime>2020-09-28T02:03:08Z</vt:filetime>
  </property>
</Properties>
</file>