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５理財\05_公営企業関係\15_経営比較分析表\99【総務省：対応依頼】経営比較分析表の掲載HPの確認について\05_確認作業・確認後修正データ\05_公共下水道（法適）37\"/>
    </mc:Choice>
  </mc:AlternateContent>
  <workbookProtection workbookAlgorithmName="SHA-512" workbookHashValue="DUtz508NzJHBOAyNrOWUoFGnJiR2SABStzQlLzyvSrB1UK6kyRp17MdqlmSZAQFAGyegJ+5ljaX3u5QUfA/C8g==" workbookSaltValue="RAuQpxH0dtQvtqqe5BAWZA==" workbookSpinCount="100000" lockStructure="1"/>
  <bookViews>
    <workbookView xWindow="0" yWindow="0" windowWidth="28800" windowHeight="118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P6" i="5"/>
  <c r="O6" i="5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J85" i="4"/>
  <c r="I85" i="4"/>
  <c r="H85" i="4"/>
  <c r="G85" i="4"/>
  <c r="F85" i="4"/>
  <c r="AT10" i="4"/>
  <c r="AL10" i="4"/>
  <c r="AD10" i="4"/>
  <c r="W10" i="4"/>
  <c r="P10" i="4"/>
  <c r="I10" i="4"/>
  <c r="B10" i="4"/>
  <c r="AT8" i="4"/>
  <c r="W8" i="4"/>
  <c r="I8" i="4"/>
  <c r="B6" i="4"/>
</calcChain>
</file>

<file path=xl/sharedStrings.xml><?xml version="1.0" encoding="utf-8"?>
<sst xmlns="http://schemas.openxmlformats.org/spreadsheetml/2006/main" count="234" uniqueCount="116">
  <si>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</si>
  <si>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</si>
  <si>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</si>
  <si>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</si>
  <si>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</si>
  <si>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</si>
  <si>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</si>
  <si>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</si>
  <si>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</si>
  <si>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</si>
  <si>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</si>
  <si>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</si>
  <si>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</si>
  <si>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</si>
  <si>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</si>
  <si>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</si>
  <si>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</si>
  <si>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</si>
  <si>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</si>
  <si>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</si>
  <si>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</si>
  <si>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</si>
  <si>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</si>
  <si>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</si>
  <si>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</si>
  <si>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</si>
  <si>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</si>
  <si>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</si>
  <si>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</si>
  <si>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</si>
  <si>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</si>
  <si>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</si>
  <si>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</si>
  <si>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</si>
  <si>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</si>
  <si>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</si>
  <si>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</si>
  <si>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</si>
  <si>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</si>
  <si>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</si>
  <si>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</si>
  <si>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</si>
  <si>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</si>
  <si>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</si>
  <si>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</si>
  <si>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</si>
  <si>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</si>
  <si>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</si>
  <si>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</si>
  <si>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</si>
  <si>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</si>
  <si>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</si>
  <si>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</si>
  <si>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</si>
  <si>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</si>
  <si>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</si>
  <si>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</si>
  <si>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</si>
  <si>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</si>
  <si>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</si>
  <si>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</si>
  <si>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</si>
  <si>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</si>
  <si>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</si>
  <si>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</si>
  <si>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</si>
  <si>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</si>
  <si>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</si>
  <si>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</si>
  <si>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</si>
  <si>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</si>
  <si>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</si>
  <si>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</si>
  <si>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</si>
  <si>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</si>
  <si>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</si>
  <si>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</si>
  <si>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</si>
  <si>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</si>
  <si>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</si>
  <si>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</si>
  <si>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</si>
  <si>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</si>
  <si>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</si>
  <si>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</si>
  <si>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</si>
  <si>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</si>
  <si>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</si>
  <si>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</si>
  <si>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</si>
  <si>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</si>
  <si>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</si>
  <si>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</si>
  <si>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</si>
  <si>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</si>
  <si>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</si>
  <si>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取手地方広域下水道組合</t>
  </si>
  <si>
    <t>法適用</t>
  </si>
  <si>
    <t>下水道事業</t>
  </si>
  <si>
    <t>公共下水道</t>
  </si>
  <si>
    <t>Bc1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</si>
  <si>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</si>
  <si>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</si>
  <si>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</si>
  <si>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</si>
  <si>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</si>
  <si>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</si>
  <si>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</si>
  <si>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</si>
  <si>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</si>
  <si>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</si>
  <si>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</si>
  <si>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</si>
  <si>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100％を超えており、類似団体と比較しても同水準であるが、基準外繰入金が多額であることによる。Ｒ６.４月より使用料単価が改定となるため、Ｒ６決算から指標が改善することが予想される。
③流動比率は、類似団体と同水準である。しかし、100％を下回っているため、さらなる財政状況の改善が必要である。
④企業債残高対事業規模比率は、前年度と比較すると減少しており、類似団体と比較すると大幅に下回っている。これは、今までの投資が効率よく行われていたためと考えられる。今後も事業規模に見合った適切な投資規模の維持が求められる。
⑤経費回収率は、前年度と比較すると増加しているが、100％を下回っている状態である。Ｒ６.４月より使用料単価が改定となるため、今後収納は進捗を確認しつつ、維持管理費の削減の検討も必要である。
⑥汚水処理原価は、類似団体と比較すると平均を上回っている。そのため、維持管理費の削減が必要である。
⑦施設利用率は、他団体と同水準である。まだ、下水道整備を進めている段階であるため、増加が見込まれるところである。
⑧水洗化率は、類似団体と同水準である。しかし、100％を下回っているため、今後もより一層の普及促進活動を進め、更なる水洗化率の向上が求められる。</t>
    <rPh sb="60" eb="61">
      <t>ガツ</t>
    </rPh>
    <rPh sb="69" eb="71">
      <t>カイテイ</t>
    </rPh>
    <rPh sb="83" eb="85">
      <t>シヒョウ</t>
    </rPh>
    <rPh sb="86" eb="88">
      <t>カイゼン</t>
    </rPh>
    <rPh sb="93" eb="95">
      <t>ヨソウ</t>
    </rPh>
    <rPh sb="275" eb="278">
      <t>ゼンネンド</t>
    </rPh>
    <rPh sb="279" eb="281">
      <t>ヒカク</t>
    </rPh>
    <rPh sb="284" eb="286">
      <t>ゾウカ</t>
    </rPh>
    <rPh sb="303" eb="305">
      <t>ジョウタイ</t>
    </rPh>
    <phoneticPr fontId="4"/>
  </si>
  <si>
    <t>①有形固定資産減価償却率は、類似団体よりは下回っているが、地方公営企業法適用から６年経過し、年々増加している状態である。経年により減価償却累計額は増加していくため、今後も上昇していくことが見込まれるため、下水道施設の整備・新設から維持管理・改築への事業形態を検討していく必要がある。
②③管渠老朽化率及び管渠改善率は、低い水準である。しかし、下水道施設の老朽化に伴い、今後、増加が見込まれる。</t>
    <rPh sb="42" eb="44">
      <t>ケイカ</t>
    </rPh>
    <rPh sb="46" eb="48">
      <t>ネンネン</t>
    </rPh>
    <rPh sb="48" eb="50">
      <t>ゾウカ</t>
    </rPh>
    <rPh sb="54" eb="56">
      <t>ジョウタイ</t>
    </rPh>
    <rPh sb="85" eb="87">
      <t>ジョウショウ</t>
    </rPh>
    <rPh sb="94" eb="96">
      <t>ミコ</t>
    </rPh>
    <rPh sb="124" eb="126">
      <t>ジギョウ</t>
    </rPh>
    <rPh sb="126" eb="128">
      <t>ケイタイ</t>
    </rPh>
    <rPh sb="129" eb="131">
      <t>ケントウ</t>
    </rPh>
    <rPh sb="135" eb="137">
      <t>ヒツヨウ</t>
    </rPh>
    <phoneticPr fontId="4"/>
  </si>
  <si>
    <t>経費回収率が100％を下回っているため、R6.4月より使用料単価が改定となるが、改定中に予測できない程の物価高騰が生じているため、維持管理費の削減の検討も必要である。また、下水道施設の老朽化に伴い、施設の更新費用の増加が見込まれるため、効率的に経営を行い、持続可能な下水道運営に努める必要がある。</t>
    <rPh sb="40" eb="43">
      <t>カイテイチュウ</t>
    </rPh>
    <rPh sb="44" eb="46">
      <t>ヨソク</t>
    </rPh>
    <rPh sb="50" eb="51">
      <t>ホド</t>
    </rPh>
    <rPh sb="52" eb="54">
      <t>ブッカ</t>
    </rPh>
    <rPh sb="54" eb="56">
      <t>コウトウ</t>
    </rPh>
    <rPh sb="57" eb="58">
      <t>ショウ</t>
    </rPh>
    <rPh sb="128" eb="132">
      <t>ジゾクカノウ</t>
    </rPh>
    <rPh sb="133" eb="136">
      <t>ゲスイドウ</t>
    </rPh>
    <rPh sb="136" eb="138">
      <t>ウンエイ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</si>
</sst>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2-4305-86EC-FCAF27A36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0.12</c:v>
                </c:pt>
                <c:pt idx="2">
                  <c:v>0.08</c:v>
                </c:pt>
                <c:pt idx="3">
                  <c:v>0.24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2-4305-86EC-FCAF27A36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53.67</c:v>
                </c:pt>
                <c:pt idx="1">
                  <c:v>55.55</c:v>
                </c:pt>
                <c:pt idx="2">
                  <c:v>57.82</c:v>
                </c:pt>
                <c:pt idx="3">
                  <c:v>57.82</c:v>
                </c:pt>
                <c:pt idx="4">
                  <c:v>56.73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7-40E7-90E2-80FFB03B0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56.51</c:v>
                </c:pt>
                <c:pt idx="1">
                  <c:v>57.04</c:v>
                </c:pt>
                <c:pt idx="2">
                  <c:v>60.78</c:v>
                </c:pt>
                <c:pt idx="3">
                  <c:v>59.96</c:v>
                </c:pt>
                <c:pt idx="4">
                  <c:v>59.9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57-40E7-90E2-80FFB03B0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95.02</c:v>
                </c:pt>
                <c:pt idx="1">
                  <c:v>95.19</c:v>
                </c:pt>
                <c:pt idx="2">
                  <c:v>94.98</c:v>
                </c:pt>
                <c:pt idx="3">
                  <c:v>95.54</c:v>
                </c:pt>
                <c:pt idx="4">
                  <c:v>95.54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74A-91C7-90B07895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93.91</c:v>
                </c:pt>
                <c:pt idx="1">
                  <c:v>93.73</c:v>
                </c:pt>
                <c:pt idx="2">
                  <c:v>94.17</c:v>
                </c:pt>
                <c:pt idx="3">
                  <c:v>94.27</c:v>
                </c:pt>
                <c:pt idx="4">
                  <c:v>94.46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D-474A-91C7-90B07895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105.6</c:v>
                </c:pt>
                <c:pt idx="1">
                  <c:v>104.18</c:v>
                </c:pt>
                <c:pt idx="2">
                  <c:v>103.27</c:v>
                </c:pt>
                <c:pt idx="3">
                  <c:v>103.54</c:v>
                </c:pt>
                <c:pt idx="4">
                  <c:v>103.82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9-4DC3-9F97-00947FA9A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106.32</c:v>
                </c:pt>
                <c:pt idx="2">
                  <c:v>106.67</c:v>
                </c:pt>
                <c:pt idx="3">
                  <c:v>106.9</c:v>
                </c:pt>
                <c:pt idx="4">
                  <c:v>106.74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19-4DC3-9F97-00947FA9A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7.42</c:v>
                </c:pt>
                <c:pt idx="1">
                  <c:v>10.85</c:v>
                </c:pt>
                <c:pt idx="2">
                  <c:v>14.06</c:v>
                </c:pt>
                <c:pt idx="3">
                  <c:v>17.21</c:v>
                </c:pt>
                <c:pt idx="4">
                  <c:v>20.39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C-40DE-A283-08189F6A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22.74</c:v>
                </c:pt>
                <c:pt idx="1">
                  <c:v>21.22</c:v>
                </c:pt>
                <c:pt idx="2">
                  <c:v>23.25</c:v>
                </c:pt>
                <c:pt idx="3">
                  <c:v>25.2</c:v>
                </c:pt>
                <c:pt idx="4">
                  <c:v>27.42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C-40DE-A283-08189F6A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7-4DDD-945A-9409E283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0.83</c:v>
                </c:pt>
                <c:pt idx="2">
                  <c:v>1.06</c:v>
                </c:pt>
                <c:pt idx="3">
                  <c:v>2.02</c:v>
                </c:pt>
                <c:pt idx="4">
                  <c:v>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7-4DDD-945A-9409E283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D-4E9D-A800-6F6FD9BA4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1.35</c:v>
                </c:pt>
                <c:pt idx="2">
                  <c:v>3.68</c:v>
                </c:pt>
                <c:pt idx="3">
                  <c:v>5.3</c:v>
                </c:pt>
                <c:pt idx="4">
                  <c:v>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AD-4E9D-A800-6F6FD9BA4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40.85</c:v>
                </c:pt>
                <c:pt idx="1">
                  <c:v>57.21</c:v>
                </c:pt>
                <c:pt idx="2">
                  <c:v>67.290000000000006</c:v>
                </c:pt>
                <c:pt idx="3">
                  <c:v>71.22</c:v>
                </c:pt>
                <c:pt idx="4">
                  <c:v>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1-4BCC-A51D-493664AF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80.5</c:v>
                </c:pt>
                <c:pt idx="1">
                  <c:v>71.540000000000006</c:v>
                </c:pt>
                <c:pt idx="2">
                  <c:v>67.86</c:v>
                </c:pt>
                <c:pt idx="3">
                  <c:v>72.92</c:v>
                </c:pt>
                <c:pt idx="4">
                  <c:v>81.19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1-4BCC-A51D-493664AF5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344.47</c:v>
                </c:pt>
                <c:pt idx="1">
                  <c:v>411.99</c:v>
                </c:pt>
                <c:pt idx="2">
                  <c:v>374.35</c:v>
                </c:pt>
                <c:pt idx="3">
                  <c:v>357.7</c:v>
                </c:pt>
                <c:pt idx="4">
                  <c:v>196.67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9-411C-A3EC-52388B423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605.9</c:v>
                </c:pt>
                <c:pt idx="1">
                  <c:v>653.69000000000005</c:v>
                </c:pt>
                <c:pt idx="2">
                  <c:v>709.4</c:v>
                </c:pt>
                <c:pt idx="3">
                  <c:v>734.47</c:v>
                </c:pt>
                <c:pt idx="4">
                  <c:v>720.89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9-411C-A3EC-52388B423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83.24</c:v>
                </c:pt>
                <c:pt idx="1">
                  <c:v>85.69</c:v>
                </c:pt>
                <c:pt idx="2">
                  <c:v>85.56</c:v>
                </c:pt>
                <c:pt idx="3">
                  <c:v>82.54</c:v>
                </c:pt>
                <c:pt idx="4">
                  <c:v>85.97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8-44A2-88E8-E4BFAAAD9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89.41</c:v>
                </c:pt>
                <c:pt idx="1">
                  <c:v>88.05</c:v>
                </c:pt>
                <c:pt idx="2">
                  <c:v>91.14</c:v>
                </c:pt>
                <c:pt idx="3">
                  <c:v>90.69</c:v>
                </c:pt>
                <c:pt idx="4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8-44A2-88E8-E4BFAAAD9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158.08000000000001</c:v>
                </c:pt>
                <c:pt idx="1">
                  <c:v>153.85</c:v>
                </c:pt>
                <c:pt idx="2">
                  <c:v>152.74</c:v>
                </c:pt>
                <c:pt idx="3">
                  <c:v>154.33000000000001</c:v>
                </c:pt>
                <c:pt idx="4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4-4EE6-AE9A-5A9B91218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142.05000000000001</c:v>
                </c:pt>
                <c:pt idx="1">
                  <c:v>141.15</c:v>
                </c:pt>
                <c:pt idx="2">
                  <c:v>136.86000000000001</c:v>
                </c:pt>
                <c:pt idx="3">
                  <c:v>138.52000000000001</c:v>
                </c:pt>
                <c:pt idx="4">
                  <c:v>138.66999999999999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4-4EE6-AE9A-5A9B91218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茨城県　取手地方広域下水道組合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Bc1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 t="str">
        <f>データ!S6</f>
        <v>-</v>
      </c>
      <c r="AM8" s="42"/>
      <c r="AN8" s="42"/>
      <c r="AO8" s="42"/>
      <c r="AP8" s="42"/>
      <c r="AQ8" s="42"/>
      <c r="AR8" s="42"/>
      <c r="AS8" s="42"/>
      <c r="AT8" s="35" t="str">
        <f>データ!T6</f>
        <v>-</v>
      </c>
      <c r="AU8" s="35"/>
      <c r="AV8" s="35"/>
      <c r="AW8" s="35"/>
      <c r="AX8" s="35"/>
      <c r="AY8" s="35"/>
      <c r="AZ8" s="35"/>
      <c r="BA8" s="35"/>
      <c r="BB8" s="35" t="str">
        <f>データ!U6</f>
        <v>-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67.23</v>
      </c>
      <c r="J10" s="35"/>
      <c r="K10" s="35"/>
      <c r="L10" s="35"/>
      <c r="M10" s="35"/>
      <c r="N10" s="35"/>
      <c r="O10" s="35"/>
      <c r="P10" s="35">
        <f>データ!P6</f>
        <v>55.01</v>
      </c>
      <c r="Q10" s="35"/>
      <c r="R10" s="35"/>
      <c r="S10" s="35"/>
      <c r="T10" s="35"/>
      <c r="U10" s="35"/>
      <c r="V10" s="35"/>
      <c r="W10" s="35">
        <f>データ!Q6</f>
        <v>79.02</v>
      </c>
      <c r="X10" s="35"/>
      <c r="Y10" s="35"/>
      <c r="Z10" s="35"/>
      <c r="AA10" s="35"/>
      <c r="AB10" s="35"/>
      <c r="AC10" s="35"/>
      <c r="AD10" s="42">
        <f>データ!R6</f>
        <v>2530</v>
      </c>
      <c r="AE10" s="42"/>
      <c r="AF10" s="42"/>
      <c r="AG10" s="42"/>
      <c r="AH10" s="42"/>
      <c r="AI10" s="42"/>
      <c r="AJ10" s="42"/>
      <c r="AK10" s="2"/>
      <c r="AL10" s="42">
        <f>データ!V6</f>
        <v>87511</v>
      </c>
      <c r="AM10" s="42"/>
      <c r="AN10" s="42"/>
      <c r="AO10" s="42"/>
      <c r="AP10" s="42"/>
      <c r="AQ10" s="42"/>
      <c r="AR10" s="42"/>
      <c r="AS10" s="42"/>
      <c r="AT10" s="35">
        <f>データ!W6</f>
        <v>15.08</v>
      </c>
      <c r="AU10" s="35"/>
      <c r="AV10" s="35"/>
      <c r="AW10" s="35"/>
      <c r="AX10" s="35"/>
      <c r="AY10" s="35"/>
      <c r="AZ10" s="35"/>
      <c r="BA10" s="35"/>
      <c r="BB10" s="35">
        <f>データ!X6</f>
        <v>5803.12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113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D5hl88xMi4m6x7w++J1iBUgzG8q3HzgGnqVqOE7T8nM3naJbYQJfICAJH2Ev7eSDbNAEoaCqYOn44yZlZxZrdw==" saltValue="V3+qeAhHBp5iGGyHjZzo8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89192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茨城県　取手地方広域下水道組合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Bc1</v>
      </c>
      <c r="M6" s="19" t="str">
        <f t="shared" si="3"/>
        <v>非設置</v>
      </c>
      <c r="N6" s="20" t="str">
        <f t="shared" si="3"/>
        <v>-</v>
      </c>
      <c r="O6" s="20">
        <f t="shared" si="3"/>
        <v>67.23</v>
      </c>
      <c r="P6" s="20">
        <f t="shared" si="3"/>
        <v>55.01</v>
      </c>
      <c r="Q6" s="20">
        <f t="shared" si="3"/>
        <v>79.02</v>
      </c>
      <c r="R6" s="20">
        <f t="shared" si="3"/>
        <v>2530</v>
      </c>
      <c r="S6" s="20" t="str">
        <f t="shared" si="3"/>
        <v>-</v>
      </c>
      <c r="T6" s="20" t="str">
        <f t="shared" si="3"/>
        <v>-</v>
      </c>
      <c r="U6" s="20" t="str">
        <f t="shared" si="3"/>
        <v>-</v>
      </c>
      <c r="V6" s="20">
        <f t="shared" si="3"/>
        <v>87511</v>
      </c>
      <c r="W6" s="20">
        <f t="shared" si="3"/>
        <v>15.08</v>
      </c>
      <c r="X6" s="20">
        <f t="shared" si="3"/>
        <v>5803.12</v>
      </c>
      <c r="Y6" s="21">
        <f>IF(Y7="",NA(),Y7)</f>
        <v>105.6</v>
      </c>
      <c r="Z6" s="21">
        <f t="shared" ref="Z6:AH6" si="4">IF(Z7="",NA(),Z7)</f>
        <v>104.18</v>
      </c>
      <c r="AA6" s="21">
        <f t="shared" si="4"/>
        <v>103.27</v>
      </c>
      <c r="AB6" s="21">
        <f t="shared" si="4"/>
        <v>103.54</v>
      </c>
      <c r="AC6" s="21">
        <f t="shared" si="4"/>
        <v>103.82</v>
      </c>
      <c r="AD6" s="21">
        <f t="shared" si="4"/>
        <v>107.95</v>
      </c>
      <c r="AE6" s="21">
        <f t="shared" si="4"/>
        <v>106.32</v>
      </c>
      <c r="AF6" s="21">
        <f t="shared" si="4"/>
        <v>106.67</v>
      </c>
      <c r="AG6" s="21">
        <f t="shared" si="4"/>
        <v>106.9</v>
      </c>
      <c r="AH6" s="21">
        <f t="shared" si="4"/>
        <v>106.74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1.03</v>
      </c>
      <c r="AP6" s="21">
        <f t="shared" si="5"/>
        <v>1.35</v>
      </c>
      <c r="AQ6" s="21">
        <f t="shared" si="5"/>
        <v>3.68</v>
      </c>
      <c r="AR6" s="21">
        <f t="shared" si="5"/>
        <v>5.3</v>
      </c>
      <c r="AS6" s="21">
        <f t="shared" si="5"/>
        <v>6.49</v>
      </c>
      <c r="AT6" s="20" t="str">
        <f>IF(AT7="","",IF(AT7="-","【-】","【"&amp;SUBSTITUTE(TEXT(AT7,"#,##0.00"),"-","△")&amp;"】"))</f>
        <v>【3.15】</v>
      </c>
      <c r="AU6" s="21">
        <f>IF(AU7="",NA(),AU7)</f>
        <v>40.85</v>
      </c>
      <c r="AV6" s="21">
        <f t="shared" ref="AV6:BD6" si="6">IF(AV7="",NA(),AV7)</f>
        <v>57.21</v>
      </c>
      <c r="AW6" s="21">
        <f t="shared" si="6"/>
        <v>67.290000000000006</v>
      </c>
      <c r="AX6" s="21">
        <f t="shared" si="6"/>
        <v>71.22</v>
      </c>
      <c r="AY6" s="21">
        <f t="shared" si="6"/>
        <v>78.8</v>
      </c>
      <c r="AZ6" s="21">
        <f t="shared" si="6"/>
        <v>80.5</v>
      </c>
      <c r="BA6" s="21">
        <f t="shared" si="6"/>
        <v>71.540000000000006</v>
      </c>
      <c r="BB6" s="21">
        <f t="shared" si="6"/>
        <v>67.86</v>
      </c>
      <c r="BC6" s="21">
        <f t="shared" si="6"/>
        <v>72.92</v>
      </c>
      <c r="BD6" s="21">
        <f t="shared" si="6"/>
        <v>81.19</v>
      </c>
      <c r="BE6" s="20" t="str">
        <f>IF(BE7="","",IF(BE7="-","【-】","【"&amp;SUBSTITUTE(TEXT(BE7,"#,##0.00"),"-","△")&amp;"】"))</f>
        <v>【73.44】</v>
      </c>
      <c r="BF6" s="21">
        <f>IF(BF7="",NA(),BF7)</f>
        <v>344.47</v>
      </c>
      <c r="BG6" s="21">
        <f t="shared" ref="BG6:BO6" si="7">IF(BG7="",NA(),BG7)</f>
        <v>411.99</v>
      </c>
      <c r="BH6" s="21">
        <f t="shared" si="7"/>
        <v>374.35</v>
      </c>
      <c r="BI6" s="21">
        <f t="shared" si="7"/>
        <v>357.7</v>
      </c>
      <c r="BJ6" s="21">
        <f t="shared" si="7"/>
        <v>196.67</v>
      </c>
      <c r="BK6" s="21">
        <f t="shared" si="7"/>
        <v>605.9</v>
      </c>
      <c r="BL6" s="21">
        <f t="shared" si="7"/>
        <v>653.69000000000005</v>
      </c>
      <c r="BM6" s="21">
        <f t="shared" si="7"/>
        <v>709.4</v>
      </c>
      <c r="BN6" s="21">
        <f t="shared" si="7"/>
        <v>734.47</v>
      </c>
      <c r="BO6" s="21">
        <f t="shared" si="7"/>
        <v>720.89</v>
      </c>
      <c r="BP6" s="20" t="str">
        <f>IF(BP7="","",IF(BP7="-","【-】","【"&amp;SUBSTITUTE(TEXT(BP7,"#,##0.00"),"-","△")&amp;"】"))</f>
        <v>【652.82】</v>
      </c>
      <c r="BQ6" s="21">
        <f>IF(BQ7="",NA(),BQ7)</f>
        <v>83.24</v>
      </c>
      <c r="BR6" s="21">
        <f t="shared" ref="BR6:BZ6" si="8">IF(BR7="",NA(),BR7)</f>
        <v>85.69</v>
      </c>
      <c r="BS6" s="21">
        <f t="shared" si="8"/>
        <v>85.56</v>
      </c>
      <c r="BT6" s="21">
        <f t="shared" si="8"/>
        <v>82.54</v>
      </c>
      <c r="BU6" s="21">
        <f t="shared" si="8"/>
        <v>85.97</v>
      </c>
      <c r="BV6" s="21">
        <f t="shared" si="8"/>
        <v>89.41</v>
      </c>
      <c r="BW6" s="21">
        <f t="shared" si="8"/>
        <v>88.05</v>
      </c>
      <c r="BX6" s="21">
        <f t="shared" si="8"/>
        <v>91.14</v>
      </c>
      <c r="BY6" s="21">
        <f t="shared" si="8"/>
        <v>90.69</v>
      </c>
      <c r="BZ6" s="21">
        <f t="shared" si="8"/>
        <v>90.5</v>
      </c>
      <c r="CA6" s="20" t="str">
        <f>IF(CA7="","",IF(CA7="-","【-】","【"&amp;SUBSTITUTE(TEXT(CA7,"#,##0.00"),"-","△")&amp;"】"))</f>
        <v>【97.61】</v>
      </c>
      <c r="CB6" s="21">
        <f>IF(CB7="",NA(),CB7)</f>
        <v>158.08000000000001</v>
      </c>
      <c r="CC6" s="21">
        <f t="shared" ref="CC6:CK6" si="9">IF(CC7="",NA(),CC7)</f>
        <v>153.85</v>
      </c>
      <c r="CD6" s="21">
        <f t="shared" si="9"/>
        <v>152.74</v>
      </c>
      <c r="CE6" s="21">
        <f t="shared" si="9"/>
        <v>154.33000000000001</v>
      </c>
      <c r="CF6" s="21">
        <f t="shared" si="9"/>
        <v>155</v>
      </c>
      <c r="CG6" s="21">
        <f t="shared" si="9"/>
        <v>142.05000000000001</v>
      </c>
      <c r="CH6" s="21">
        <f t="shared" si="9"/>
        <v>141.15</v>
      </c>
      <c r="CI6" s="21">
        <f t="shared" si="9"/>
        <v>136.86000000000001</v>
      </c>
      <c r="CJ6" s="21">
        <f t="shared" si="9"/>
        <v>138.52000000000001</v>
      </c>
      <c r="CK6" s="21">
        <f t="shared" si="9"/>
        <v>138.66999999999999</v>
      </c>
      <c r="CL6" s="20" t="str">
        <f>IF(CL7="","",IF(CL7="-","【-】","【"&amp;SUBSTITUTE(TEXT(CL7,"#,##0.00"),"-","△")&amp;"】"))</f>
        <v>【138.29】</v>
      </c>
      <c r="CM6" s="21">
        <f>IF(CM7="",NA(),CM7)</f>
        <v>53.67</v>
      </c>
      <c r="CN6" s="21">
        <f t="shared" ref="CN6:CV6" si="10">IF(CN7="",NA(),CN7)</f>
        <v>55.55</v>
      </c>
      <c r="CO6" s="21">
        <f t="shared" si="10"/>
        <v>57.82</v>
      </c>
      <c r="CP6" s="21">
        <f t="shared" si="10"/>
        <v>57.82</v>
      </c>
      <c r="CQ6" s="21">
        <f t="shared" si="10"/>
        <v>56.73</v>
      </c>
      <c r="CR6" s="21">
        <f t="shared" si="10"/>
        <v>56.51</v>
      </c>
      <c r="CS6" s="21">
        <f t="shared" si="10"/>
        <v>57.04</v>
      </c>
      <c r="CT6" s="21">
        <f t="shared" si="10"/>
        <v>60.78</v>
      </c>
      <c r="CU6" s="21">
        <f t="shared" si="10"/>
        <v>59.96</v>
      </c>
      <c r="CV6" s="21">
        <f t="shared" si="10"/>
        <v>59.9</v>
      </c>
      <c r="CW6" s="20" t="str">
        <f>IF(CW7="","",IF(CW7="-","【-】","【"&amp;SUBSTITUTE(TEXT(CW7,"#,##0.00"),"-","△")&amp;"】"))</f>
        <v>【59.10】</v>
      </c>
      <c r="CX6" s="21">
        <f>IF(CX7="",NA(),CX7)</f>
        <v>95.02</v>
      </c>
      <c r="CY6" s="21">
        <f t="shared" ref="CY6:DG6" si="11">IF(CY7="",NA(),CY7)</f>
        <v>95.19</v>
      </c>
      <c r="CZ6" s="21">
        <f t="shared" si="11"/>
        <v>94.98</v>
      </c>
      <c r="DA6" s="21">
        <f t="shared" si="11"/>
        <v>95.54</v>
      </c>
      <c r="DB6" s="21">
        <f t="shared" si="11"/>
        <v>95.54</v>
      </c>
      <c r="DC6" s="21">
        <f t="shared" si="11"/>
        <v>93.91</v>
      </c>
      <c r="DD6" s="21">
        <f t="shared" si="11"/>
        <v>93.73</v>
      </c>
      <c r="DE6" s="21">
        <f t="shared" si="11"/>
        <v>94.17</v>
      </c>
      <c r="DF6" s="21">
        <f t="shared" si="11"/>
        <v>94.27</v>
      </c>
      <c r="DG6" s="21">
        <f t="shared" si="11"/>
        <v>94.46</v>
      </c>
      <c r="DH6" s="20" t="str">
        <f>IF(DH7="","",IF(DH7="-","【-】","【"&amp;SUBSTITUTE(TEXT(DH7,"#,##0.00"),"-","△")&amp;"】"))</f>
        <v>【95.82】</v>
      </c>
      <c r="DI6" s="21">
        <f>IF(DI7="",NA(),DI7)</f>
        <v>7.42</v>
      </c>
      <c r="DJ6" s="21">
        <f t="shared" ref="DJ6:DR6" si="12">IF(DJ7="",NA(),DJ7)</f>
        <v>10.85</v>
      </c>
      <c r="DK6" s="21">
        <f t="shared" si="12"/>
        <v>14.06</v>
      </c>
      <c r="DL6" s="21">
        <f t="shared" si="12"/>
        <v>17.21</v>
      </c>
      <c r="DM6" s="21">
        <f t="shared" si="12"/>
        <v>20.39</v>
      </c>
      <c r="DN6" s="21">
        <f t="shared" si="12"/>
        <v>22.74</v>
      </c>
      <c r="DO6" s="21">
        <f t="shared" si="12"/>
        <v>21.22</v>
      </c>
      <c r="DP6" s="21">
        <f t="shared" si="12"/>
        <v>23.25</v>
      </c>
      <c r="DQ6" s="21">
        <f t="shared" si="12"/>
        <v>25.2</v>
      </c>
      <c r="DR6" s="21">
        <f t="shared" si="12"/>
        <v>27.42</v>
      </c>
      <c r="DS6" s="20" t="str">
        <f>IF(DS7="","",IF(DS7="-","【-】","【"&amp;SUBSTITUTE(TEXT(DS7,"#,##0.00"),"-","△")&amp;"】"))</f>
        <v>【39.74】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0.18</v>
      </c>
      <c r="DZ6" s="21">
        <f t="shared" si="13"/>
        <v>0.83</v>
      </c>
      <c r="EA6" s="21">
        <f t="shared" si="13"/>
        <v>1.06</v>
      </c>
      <c r="EB6" s="21">
        <f t="shared" si="13"/>
        <v>2.02</v>
      </c>
      <c r="EC6" s="21">
        <f t="shared" si="13"/>
        <v>2.67</v>
      </c>
      <c r="ED6" s="20" t="str">
        <f>IF(ED7="","",IF(ED7="-","【-】","【"&amp;SUBSTITUTE(TEXT(ED7,"#,##0.00"),"-","△")&amp;"】"))</f>
        <v>【7.62】</v>
      </c>
      <c r="EE6" s="20">
        <f>IF(EE7="",NA(),EE7)</f>
        <v>0</v>
      </c>
      <c r="EF6" s="21">
        <f t="shared" ref="EF6:EN6" si="14">IF(EF7="",NA(),EF7)</f>
        <v>0.03</v>
      </c>
      <c r="EG6" s="21">
        <f t="shared" si="14"/>
        <v>0.03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0.12</v>
      </c>
      <c r="EL6" s="21">
        <f t="shared" si="14"/>
        <v>0.08</v>
      </c>
      <c r="EM6" s="21">
        <f t="shared" si="14"/>
        <v>0.24</v>
      </c>
      <c r="EN6" s="21">
        <f t="shared" si="14"/>
        <v>0.14000000000000001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89192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67.23</v>
      </c>
      <c r="P7" s="24">
        <v>55.01</v>
      </c>
      <c r="Q7" s="24">
        <v>79.02</v>
      </c>
      <c r="R7" s="24">
        <v>2530</v>
      </c>
      <c r="S7" s="24" t="s">
        <v>102</v>
      </c>
      <c r="T7" s="24" t="s">
        <v>102</v>
      </c>
      <c r="U7" s="24" t="s">
        <v>102</v>
      </c>
      <c r="V7" s="24">
        <v>87511</v>
      </c>
      <c r="W7" s="24">
        <v>15.08</v>
      </c>
      <c r="X7" s="24">
        <v>5803.12</v>
      </c>
      <c r="Y7" s="24">
        <v>105.6</v>
      </c>
      <c r="Z7" s="24">
        <v>104.18</v>
      </c>
      <c r="AA7" s="24">
        <v>103.27</v>
      </c>
      <c r="AB7" s="24">
        <v>103.54</v>
      </c>
      <c r="AC7" s="24">
        <v>103.82</v>
      </c>
      <c r="AD7" s="24">
        <v>107.95</v>
      </c>
      <c r="AE7" s="24">
        <v>106.32</v>
      </c>
      <c r="AF7" s="24">
        <v>106.67</v>
      </c>
      <c r="AG7" s="24">
        <v>106.9</v>
      </c>
      <c r="AH7" s="24">
        <v>106.74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1.03</v>
      </c>
      <c r="AP7" s="24">
        <v>1.35</v>
      </c>
      <c r="AQ7" s="24">
        <v>3.68</v>
      </c>
      <c r="AR7" s="24">
        <v>5.3</v>
      </c>
      <c r="AS7" s="24">
        <v>6.49</v>
      </c>
      <c r="AT7" s="24">
        <v>3.15</v>
      </c>
      <c r="AU7" s="24">
        <v>40.85</v>
      </c>
      <c r="AV7" s="24">
        <v>57.21</v>
      </c>
      <c r="AW7" s="24">
        <v>67.290000000000006</v>
      </c>
      <c r="AX7" s="24">
        <v>71.22</v>
      </c>
      <c r="AY7" s="24">
        <v>78.8</v>
      </c>
      <c r="AZ7" s="24">
        <v>80.5</v>
      </c>
      <c r="BA7" s="24">
        <v>71.540000000000006</v>
      </c>
      <c r="BB7" s="24">
        <v>67.86</v>
      </c>
      <c r="BC7" s="24">
        <v>72.92</v>
      </c>
      <c r="BD7" s="24">
        <v>81.19</v>
      </c>
      <c r="BE7" s="24">
        <v>73.44</v>
      </c>
      <c r="BF7" s="24">
        <v>344.47</v>
      </c>
      <c r="BG7" s="24">
        <v>411.99</v>
      </c>
      <c r="BH7" s="24">
        <v>374.35</v>
      </c>
      <c r="BI7" s="24">
        <v>357.7</v>
      </c>
      <c r="BJ7" s="24">
        <v>196.67</v>
      </c>
      <c r="BK7" s="24">
        <v>605.9</v>
      </c>
      <c r="BL7" s="24">
        <v>653.69000000000005</v>
      </c>
      <c r="BM7" s="24">
        <v>709.4</v>
      </c>
      <c r="BN7" s="24">
        <v>734.47</v>
      </c>
      <c r="BO7" s="24">
        <v>720.89</v>
      </c>
      <c r="BP7" s="24">
        <v>652.82000000000005</v>
      </c>
      <c r="BQ7" s="24">
        <v>83.24</v>
      </c>
      <c r="BR7" s="24">
        <v>85.69</v>
      </c>
      <c r="BS7" s="24">
        <v>85.56</v>
      </c>
      <c r="BT7" s="24">
        <v>82.54</v>
      </c>
      <c r="BU7" s="24">
        <v>85.97</v>
      </c>
      <c r="BV7" s="24">
        <v>89.41</v>
      </c>
      <c r="BW7" s="24">
        <v>88.05</v>
      </c>
      <c r="BX7" s="24">
        <v>91.14</v>
      </c>
      <c r="BY7" s="24">
        <v>90.69</v>
      </c>
      <c r="BZ7" s="24">
        <v>90.5</v>
      </c>
      <c r="CA7" s="24">
        <v>97.61</v>
      </c>
      <c r="CB7" s="24">
        <v>158.08000000000001</v>
      </c>
      <c r="CC7" s="24">
        <v>153.85</v>
      </c>
      <c r="CD7" s="24">
        <v>152.74</v>
      </c>
      <c r="CE7" s="24">
        <v>154.33000000000001</v>
      </c>
      <c r="CF7" s="24">
        <v>155</v>
      </c>
      <c r="CG7" s="24">
        <v>142.05000000000001</v>
      </c>
      <c r="CH7" s="24">
        <v>141.15</v>
      </c>
      <c r="CI7" s="24">
        <v>136.86000000000001</v>
      </c>
      <c r="CJ7" s="24">
        <v>138.52000000000001</v>
      </c>
      <c r="CK7" s="24">
        <v>138.66999999999999</v>
      </c>
      <c r="CL7" s="24">
        <v>138.29</v>
      </c>
      <c r="CM7" s="24">
        <v>53.67</v>
      </c>
      <c r="CN7" s="24">
        <v>55.55</v>
      </c>
      <c r="CO7" s="24">
        <v>57.82</v>
      </c>
      <c r="CP7" s="24">
        <v>57.82</v>
      </c>
      <c r="CQ7" s="24">
        <v>56.73</v>
      </c>
      <c r="CR7" s="24">
        <v>56.51</v>
      </c>
      <c r="CS7" s="24">
        <v>57.04</v>
      </c>
      <c r="CT7" s="24">
        <v>60.78</v>
      </c>
      <c r="CU7" s="24">
        <v>59.96</v>
      </c>
      <c r="CV7" s="24">
        <v>59.9</v>
      </c>
      <c r="CW7" s="24">
        <v>59.1</v>
      </c>
      <c r="CX7" s="24">
        <v>95.02</v>
      </c>
      <c r="CY7" s="24">
        <v>95.19</v>
      </c>
      <c r="CZ7" s="24">
        <v>94.98</v>
      </c>
      <c r="DA7" s="24">
        <v>95.54</v>
      </c>
      <c r="DB7" s="24">
        <v>95.54</v>
      </c>
      <c r="DC7" s="24">
        <v>93.91</v>
      </c>
      <c r="DD7" s="24">
        <v>93.73</v>
      </c>
      <c r="DE7" s="24">
        <v>94.17</v>
      </c>
      <c r="DF7" s="24">
        <v>94.27</v>
      </c>
      <c r="DG7" s="24">
        <v>94.46</v>
      </c>
      <c r="DH7" s="24">
        <v>95.82</v>
      </c>
      <c r="DI7" s="24">
        <v>7.42</v>
      </c>
      <c r="DJ7" s="24">
        <v>10.85</v>
      </c>
      <c r="DK7" s="24">
        <v>14.06</v>
      </c>
      <c r="DL7" s="24">
        <v>17.21</v>
      </c>
      <c r="DM7" s="24">
        <v>20.39</v>
      </c>
      <c r="DN7" s="24">
        <v>22.74</v>
      </c>
      <c r="DO7" s="24">
        <v>21.22</v>
      </c>
      <c r="DP7" s="24">
        <v>23.25</v>
      </c>
      <c r="DQ7" s="24">
        <v>25.2</v>
      </c>
      <c r="DR7" s="24">
        <v>27.42</v>
      </c>
      <c r="DS7" s="24">
        <v>39.74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0.18</v>
      </c>
      <c r="DZ7" s="24">
        <v>0.83</v>
      </c>
      <c r="EA7" s="24">
        <v>1.06</v>
      </c>
      <c r="EB7" s="24">
        <v>2.02</v>
      </c>
      <c r="EC7" s="24">
        <v>2.67</v>
      </c>
      <c r="ED7" s="24">
        <v>7.62</v>
      </c>
      <c r="EE7" s="24">
        <v>0</v>
      </c>
      <c r="EF7" s="24">
        <v>0.03</v>
      </c>
      <c r="EG7" s="24">
        <v>0.03</v>
      </c>
      <c r="EH7" s="24">
        <v>0</v>
      </c>
      <c r="EI7" s="24">
        <v>0</v>
      </c>
      <c r="EJ7" s="24">
        <v>0.13</v>
      </c>
      <c r="EK7" s="24">
        <v>0.12</v>
      </c>
      <c r="EL7" s="24">
        <v>0.08</v>
      </c>
      <c r="EM7" s="24">
        <v>0.24</v>
      </c>
      <c r="EN7" s="24">
        <v>0.14000000000000001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cp:lastPrinted>2024-02-22T01:47:29Z</cp:lastPrinted>
  <dcterms:created xsi:type="dcterms:W3CDTF">2023-12-12T00:43:49Z</dcterms:created>
  <dcterms:modified xsi:type="dcterms:W3CDTF">2024-02-22T01:47:36Z</dcterms:modified>
  <cp:category/>
</cp:coreProperties>
</file>