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5_公共下水道（法適）37\"/>
    </mc:Choice>
  </mc:AlternateContent>
  <workbookProtection workbookAlgorithmName="SHA-512" workbookHashValue="2T7CPeaNN0QCqFMHoZEQC1DRp9yeRLs/XcL+7yeHQ4hC571BkOZH0uZ+q+jul+hkJpriPjFuluq/0CGOfD2MjQ==" workbookSaltValue="zxFPr/plYP53rHFIr6kZew==" workbookSpinCount="100000" lockStructure="1"/>
  <bookViews>
    <workbookView xWindow="0" yWindow="0" windowWidth="28800" windowHeight="118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<sst xmlns="http://schemas.openxmlformats.org/spreadsheetml/2006/main" count="234" uniqueCount="117">
  <si>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</si>
  <si>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</si>
  <si>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</si>
  <si>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</si>
  <si>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</si>
  <si>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</si>
  <si>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</si>
  <si>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</si>
  <si>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</si>
  <si>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</si>
  <si>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</si>
  <si>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</si>
  <si>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</si>
  <si>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</si>
  <si>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</si>
  <si>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</si>
  <si>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</si>
  <si>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</si>
  <si>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</si>
  <si>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</si>
  <si>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</si>
  <si>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</si>
  <si>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</si>
  <si>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</si>
  <si>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</si>
  <si>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</si>
  <si>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</si>
  <si>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</si>
  <si>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</si>
  <si>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</si>
  <si>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</si>
  <si>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</si>
  <si>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</si>
  <si>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</si>
  <si>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</si>
  <si>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</si>
  <si>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</si>
  <si>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</si>
  <si>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</si>
  <si>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</si>
  <si>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</si>
  <si>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</si>
  <si>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</si>
  <si>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</si>
  <si>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</si>
  <si>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</si>
  <si>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</si>
  <si>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</si>
  <si>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</si>
  <si>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</si>
  <si>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</si>
  <si>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</si>
  <si>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</si>
  <si>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</si>
  <si>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</si>
  <si>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</si>
  <si>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</si>
  <si>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</si>
  <si>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</si>
  <si>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</si>
  <si>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</si>
  <si>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</si>
  <si>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</si>
  <si>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</si>
  <si>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</si>
  <si>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</si>
  <si>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</si>
  <si>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</si>
  <si>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</si>
  <si>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</si>
  <si>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</si>
  <si>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</si>
  <si>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</si>
  <si>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</si>
  <si>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</si>
  <si>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</si>
  <si>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</si>
  <si>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</si>
  <si>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</si>
  <si>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</si>
  <si>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</si>
  <si>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</si>
  <si>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</si>
  <si>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</si>
  <si>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</si>
  <si>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</si>
  <si>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</si>
  <si>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</si>
  <si>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</si>
  <si>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</si>
  <si>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</si>
  <si>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</si>
  <si>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</si>
  <si>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</si>
  <si>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</si>
  <si>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</si>
  <si>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日立・高萩広域下水道組合</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</si>
  <si>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</si>
  <si>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</si>
  <si>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</si>
  <si>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</si>
  <si>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</si>
  <si>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</si>
  <si>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</si>
  <si>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</si>
  <si>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</si>
  <si>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</si>
  <si>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</si>
  <si>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</si>
  <si>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</si>
  <si>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</si>
  <si>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</si>
  <si>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</si>
  <si>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</si>
  <si>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sz val="11"/>
        <rFont val="ＭＳ ゴシック"/>
        <family val="3"/>
        <charset val="128"/>
      </rPr>
      <t>①経常収支比率が100％を超えているものの、下水道使用料の減少が見込まれる中、経費削減のため経営改善を図っていく必要がある。</t>
    </r>
    <r>
      <rPr>
        <sz val="11"/>
        <color rgb="FFFF0000"/>
        <rFont val="ＭＳ ゴシック"/>
        <family val="3"/>
        <charset val="128"/>
      </rPr>
      <t>　　　　　　　　　　　　　　　　　　　　</t>
    </r>
    <r>
      <rPr>
        <sz val="11"/>
        <rFont val="ＭＳ ゴシック"/>
        <family val="3"/>
        <charset val="128"/>
      </rPr>
      <t>③流動比率が類似団体より低い状態にあるが、流動負債の主なものは企業債であり、これを財源に施設を整備し、その結果、将来の事業運営の原資である料金収入につながる部分でもあるため、一概に支払能力が低いという訳ではない。</t>
    </r>
    <r>
      <rPr>
        <sz val="11"/>
        <color rgb="FFFF0000"/>
        <rFont val="ＭＳ ゴシック"/>
        <family val="3"/>
        <charset val="128"/>
      </rPr>
      <t xml:space="preserve">
</t>
    </r>
    <r>
      <rPr>
        <sz val="11"/>
        <rFont val="ＭＳ ゴシック"/>
        <family val="3"/>
        <charset val="128"/>
      </rPr>
      <t>④企業債残高対事業規模比率が類似団体より低いのは、面整備がほぼ完了し、地方債の発行額が抑えられ、残高が減少しているためである。今後も当分の間、毎年減少する見込みである。　</t>
    </r>
    <r>
      <rPr>
        <sz val="11"/>
        <color rgb="FFFF0000"/>
        <rFont val="ＭＳ ゴシック"/>
        <family val="3"/>
        <charset val="128"/>
      </rPr>
      <t>　　　　　　　　　　　　　　　　　　　       　</t>
    </r>
    <r>
      <rPr>
        <sz val="11"/>
        <rFont val="ＭＳ ゴシック"/>
        <family val="3"/>
        <charset val="128"/>
      </rPr>
      <t>⑤経費回収率は100％で類似団体と比較し高いが、構成市からの基準内繰入によるものであり、一般会計に大きく依存している状況にある。そのため、経費削減と使用料の確保が課題となっている。</t>
    </r>
    <r>
      <rPr>
        <sz val="11"/>
        <color rgb="FFFF0000"/>
        <rFont val="ＭＳ ゴシック"/>
        <family val="3"/>
        <charset val="128"/>
      </rPr>
      <t xml:space="preserve">
</t>
    </r>
    <r>
      <rPr>
        <sz val="11"/>
        <rFont val="ＭＳ ゴシック"/>
        <family val="3"/>
        <charset val="128"/>
      </rPr>
      <t>⑥汚水処理原価は、過去数年同額程度を維持しているが、類似団体と比較し高いため、維持管理費の削減を図る必要がある。</t>
    </r>
    <r>
      <rPr>
        <sz val="11"/>
        <color rgb="FFFF0000"/>
        <rFont val="ＭＳ ゴシック"/>
        <family val="3"/>
        <charset val="128"/>
      </rPr>
      <t xml:space="preserve">　
</t>
    </r>
    <r>
      <rPr>
        <sz val="11"/>
        <rFont val="ＭＳ ゴシック"/>
        <family val="3"/>
        <charset val="128"/>
      </rPr>
      <t>⑦施設利用率は、平均値を上回っているが、大口事業者の排水量の減及び人口減少等が見込まれるため、将来的には、施設を縮小する等抜本的な対策が必要である。</t>
    </r>
    <r>
      <rPr>
        <sz val="11"/>
        <color rgb="FFFF0000"/>
        <rFont val="ＭＳ ゴシック"/>
        <family val="3"/>
        <charset val="128"/>
      </rPr>
      <t xml:space="preserve">
</t>
    </r>
    <r>
      <rPr>
        <sz val="11"/>
        <rFont val="ＭＳ ゴシック"/>
        <family val="3"/>
        <charset val="128"/>
      </rPr>
      <t>⑧水洗化率については、90％を超えており類似団体と比較して高い。今後も、個別訪問等により更なる向上に努めていく。</t>
    </r>
    <rPh sb="435" eb="436">
      <t>ヒ</t>
    </rPh>
    <phoneticPr fontId="4"/>
  </si>
  <si>
    <t>①有形固定資産減価償却率が類似団体より低いのは、昭和55年から平成10年頃までの時期に、面整備を大規模に行ったため、比較的管渠が新しいからである。　　　　　　　　　　　　　　　　　　　　　②管渠老朽化比率と③管渠改善率が0％となっているのは、耐用年数の50年を経過している管渠が無いことや、管渠内テレビカメラ調査を年次計画により実施し、その結果を基にひび割れ等が発生している箇所について補修を行い、管渠の延命が図られているためと考えられる。
　9年後には、最初に布設した管渠が耐用年数を経過し、その後、毎年膨大な延長の管渠が耐用年数を経過することになる。
　このため、引き続き計画的にテレビカメラ調査及び補修を行い管路の延命化を図っていく必要がある。</t>
    <phoneticPr fontId="4"/>
  </si>
  <si>
    <t>(1) 供用開始後34年が経過し、設備の老朽化による改築工事が今後の主な工事となる。将来への負担軽減や、人口減少に対応するため、設備の統廃合や省エネタイプの機器導入等により建設コストを抑える必要がある。
(2) 現在使用している設備・管渠共に老朽化により、維持補修費が今後上昇傾向となることや、下水道使用料が人口減少等により減少することが見込まれることから、委託業務の拡大等により経費の削減に努める必要がある。
(3) 財務諸表の数値から、より詳しく経営状態を分析し、今後の経営の基礎となる経営戦略収支計画を定期的に見直していく。その計画に基づき、健全な経営状態を維持できるように、更に適正な維持管理の方法や有収水量の確保に努め、経営改善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</si>
</sst>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74-4EA4-8ACC-CDE185B8C79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0.09</c:v>
                </c:pt>
                <c:pt idx="3">
                  <c:v>0.17</c:v>
                </c:pt>
                <c:pt idx="4">
                  <c:v>0.13</c:v>
                </c:pt>
              </c:numCache>
            </c:numRef>
          </c:val>
          <c:smooth val="0"/>
          <c:extLst>
            <c:ext xmlns:c16="http://schemas.microsoft.com/office/drawing/2014/chart" uri="{C3380CC4-5D6E-409C-BE32-E72D297353CC}">
              <c16:uniqueId val="{00000001-E674-4EA4-8ACC-CDE185B8C79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73.260000000000005</c:v>
                </c:pt>
                <c:pt idx="1">
                  <c:v>75.81</c:v>
                </c:pt>
                <c:pt idx="2">
                  <c:v>74.02</c:v>
                </c:pt>
                <c:pt idx="3">
                  <c:v>75.91</c:v>
                </c:pt>
                <c:pt idx="4">
                  <c:v>70.569999999999993</c:v>
                </c:pt>
              </c:numCache>
            </c:numRef>
          </c:val>
          <c:extLst>
            <c:ext xmlns:c16="http://schemas.microsoft.com/office/drawing/2014/chart" uri="{C3380CC4-5D6E-409C-BE32-E72D297353CC}">
              <c16:uniqueId val="{00000000-1E92-4BCA-83B8-A99180365FA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59.19</c:v>
                </c:pt>
                <c:pt idx="1">
                  <c:v>68.31</c:v>
                </c:pt>
                <c:pt idx="2">
                  <c:v>65.28</c:v>
                </c:pt>
                <c:pt idx="3">
                  <c:v>64.92</c:v>
                </c:pt>
                <c:pt idx="4">
                  <c:v>64.14</c:v>
                </c:pt>
              </c:numCache>
            </c:numRef>
          </c:val>
          <c:smooth val="0"/>
          <c:extLst>
            <c:ext xmlns:c16="http://schemas.microsoft.com/office/drawing/2014/chart" uri="{C3380CC4-5D6E-409C-BE32-E72D297353CC}">
              <c16:uniqueId val="{00000001-1E92-4BCA-83B8-A99180365FA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94.68</c:v>
                </c:pt>
                <c:pt idx="1">
                  <c:v>94.83</c:v>
                </c:pt>
                <c:pt idx="2">
                  <c:v>94.81</c:v>
                </c:pt>
                <c:pt idx="3">
                  <c:v>94.84</c:v>
                </c:pt>
                <c:pt idx="4">
                  <c:v>94.89</c:v>
                </c:pt>
              </c:numCache>
            </c:numRef>
          </c:val>
          <c:extLst>
            <c:ext xmlns:c16="http://schemas.microsoft.com/office/drawing/2014/chart" uri="{C3380CC4-5D6E-409C-BE32-E72D297353CC}">
              <c16:uniqueId val="{00000000-DA35-4C1A-B5F3-CA767C6C825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86.66</c:v>
                </c:pt>
                <c:pt idx="1">
                  <c:v>92.62</c:v>
                </c:pt>
                <c:pt idx="2">
                  <c:v>92.72</c:v>
                </c:pt>
                <c:pt idx="3">
                  <c:v>92.88</c:v>
                </c:pt>
                <c:pt idx="4">
                  <c:v>92.9</c:v>
                </c:pt>
              </c:numCache>
            </c:numRef>
          </c:val>
          <c:smooth val="0"/>
          <c:extLst>
            <c:ext xmlns:c16="http://schemas.microsoft.com/office/drawing/2014/chart" uri="{C3380CC4-5D6E-409C-BE32-E72D297353CC}">
              <c16:uniqueId val="{00000001-DA35-4C1A-B5F3-CA767C6C825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100.1</c:v>
                </c:pt>
                <c:pt idx="1">
                  <c:v>100.11</c:v>
                </c:pt>
                <c:pt idx="2">
                  <c:v>100.06</c:v>
                </c:pt>
                <c:pt idx="3">
                  <c:v>100.04</c:v>
                </c:pt>
                <c:pt idx="4">
                  <c:v>100.08</c:v>
                </c:pt>
              </c:numCache>
            </c:numRef>
          </c:val>
          <c:extLst>
            <c:ext xmlns:c16="http://schemas.microsoft.com/office/drawing/2014/chart" uri="{C3380CC4-5D6E-409C-BE32-E72D297353CC}">
              <c16:uniqueId val="{00000000-08AF-48D5-B299-E51D9B9FFFB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108.43</c:v>
                </c:pt>
                <c:pt idx="1">
                  <c:v>106.99</c:v>
                </c:pt>
                <c:pt idx="2">
                  <c:v>107.85</c:v>
                </c:pt>
                <c:pt idx="3">
                  <c:v>108.04</c:v>
                </c:pt>
                <c:pt idx="4">
                  <c:v>107.49</c:v>
                </c:pt>
              </c:numCache>
            </c:numRef>
          </c:val>
          <c:smooth val="0"/>
          <c:extLst>
            <c:ext xmlns:c16="http://schemas.microsoft.com/office/drawing/2014/chart" uri="{C3380CC4-5D6E-409C-BE32-E72D297353CC}">
              <c16:uniqueId val="{00000001-08AF-48D5-B299-E51D9B9FFFB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10.56</c:v>
                </c:pt>
                <c:pt idx="1">
                  <c:v>13.67</c:v>
                </c:pt>
                <c:pt idx="2">
                  <c:v>20.22</c:v>
                </c:pt>
                <c:pt idx="3">
                  <c:v>19.989999999999998</c:v>
                </c:pt>
                <c:pt idx="4">
                  <c:v>22.02</c:v>
                </c:pt>
              </c:numCache>
            </c:numRef>
          </c:val>
          <c:extLst>
            <c:ext xmlns:c16="http://schemas.microsoft.com/office/drawing/2014/chart" uri="{C3380CC4-5D6E-409C-BE32-E72D297353CC}">
              <c16:uniqueId val="{00000000-10BB-4FAE-ACA3-7523DBCF7C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17.350000000000001</c:v>
                </c:pt>
                <c:pt idx="1">
                  <c:v>26.36</c:v>
                </c:pt>
                <c:pt idx="2">
                  <c:v>23.79</c:v>
                </c:pt>
                <c:pt idx="3">
                  <c:v>25.66</c:v>
                </c:pt>
                <c:pt idx="4">
                  <c:v>27.46</c:v>
                </c:pt>
              </c:numCache>
            </c:numRef>
          </c:val>
          <c:smooth val="0"/>
          <c:extLst>
            <c:ext xmlns:c16="http://schemas.microsoft.com/office/drawing/2014/chart" uri="{C3380CC4-5D6E-409C-BE32-E72D297353CC}">
              <c16:uniqueId val="{00000001-10BB-4FAE-ACA3-7523DBCF7C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78-4B56-9824-10DBE03423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1.43</c:v>
                </c:pt>
                <c:pt idx="2">
                  <c:v>1.22</c:v>
                </c:pt>
                <c:pt idx="3">
                  <c:v>1.61</c:v>
                </c:pt>
                <c:pt idx="4">
                  <c:v>2.08</c:v>
                </c:pt>
              </c:numCache>
            </c:numRef>
          </c:val>
          <c:smooth val="0"/>
          <c:extLst>
            <c:ext xmlns:c16="http://schemas.microsoft.com/office/drawing/2014/chart" uri="{C3380CC4-5D6E-409C-BE32-E72D297353CC}">
              <c16:uniqueId val="{00000001-9478-4B56-9824-10DBE03423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66-46BE-B795-EA9F2EE2C6E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12.89</c:v>
                </c:pt>
                <c:pt idx="1">
                  <c:v>7.42</c:v>
                </c:pt>
                <c:pt idx="2">
                  <c:v>4.72</c:v>
                </c:pt>
                <c:pt idx="3">
                  <c:v>4.49</c:v>
                </c:pt>
                <c:pt idx="4">
                  <c:v>5.41</c:v>
                </c:pt>
              </c:numCache>
            </c:numRef>
          </c:val>
          <c:smooth val="0"/>
          <c:extLst>
            <c:ext xmlns:c16="http://schemas.microsoft.com/office/drawing/2014/chart" uri="{C3380CC4-5D6E-409C-BE32-E72D297353CC}">
              <c16:uniqueId val="{00000001-0766-46BE-B795-EA9F2EE2C6E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37.29</c:v>
                </c:pt>
                <c:pt idx="1">
                  <c:v>40.659999999999997</c:v>
                </c:pt>
                <c:pt idx="2">
                  <c:v>38.42</c:v>
                </c:pt>
                <c:pt idx="3">
                  <c:v>40.07</c:v>
                </c:pt>
                <c:pt idx="4">
                  <c:v>42.3</c:v>
                </c:pt>
              </c:numCache>
            </c:numRef>
          </c:val>
          <c:extLst>
            <c:ext xmlns:c16="http://schemas.microsoft.com/office/drawing/2014/chart" uri="{C3380CC4-5D6E-409C-BE32-E72D297353CC}">
              <c16:uniqueId val="{00000000-69A9-4C9C-8563-7361D144A54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54.32</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69A9-4C9C-8563-7361D144A54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831.49</c:v>
                </c:pt>
                <c:pt idx="1">
                  <c:v>756.87</c:v>
                </c:pt>
                <c:pt idx="2">
                  <c:v>678.27</c:v>
                </c:pt>
                <c:pt idx="3">
                  <c:v>628.84</c:v>
                </c:pt>
                <c:pt idx="4">
                  <c:v>587.46</c:v>
                </c:pt>
              </c:numCache>
            </c:numRef>
          </c:val>
          <c:extLst>
            <c:ext xmlns:c16="http://schemas.microsoft.com/office/drawing/2014/chart" uri="{C3380CC4-5D6E-409C-BE32-E72D297353CC}">
              <c16:uniqueId val="{00000000-070E-49F6-8839-F103727CE22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1000.94</c:v>
                </c:pt>
                <c:pt idx="1">
                  <c:v>847.44</c:v>
                </c:pt>
                <c:pt idx="2">
                  <c:v>857.88</c:v>
                </c:pt>
                <c:pt idx="3">
                  <c:v>825.1</c:v>
                </c:pt>
                <c:pt idx="4">
                  <c:v>789.87</c:v>
                </c:pt>
              </c:numCache>
            </c:numRef>
          </c:val>
          <c:smooth val="0"/>
          <c:extLst>
            <c:ext xmlns:c16="http://schemas.microsoft.com/office/drawing/2014/chart" uri="{C3380CC4-5D6E-409C-BE32-E72D297353CC}">
              <c16:uniqueId val="{00000001-070E-49F6-8839-F103727CE22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52D-4998-8E0B-016CFFCF4D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93.77</c:v>
                </c:pt>
                <c:pt idx="1">
                  <c:v>94.69</c:v>
                </c:pt>
                <c:pt idx="2">
                  <c:v>94.97</c:v>
                </c:pt>
                <c:pt idx="3">
                  <c:v>97.07</c:v>
                </c:pt>
                <c:pt idx="4">
                  <c:v>98.06</c:v>
                </c:pt>
              </c:numCache>
            </c:numRef>
          </c:val>
          <c:smooth val="0"/>
          <c:extLst>
            <c:ext xmlns:c16="http://schemas.microsoft.com/office/drawing/2014/chart" uri="{C3380CC4-5D6E-409C-BE32-E72D297353CC}">
              <c16:uniqueId val="{00000001-F52D-4998-8E0B-016CFFCF4D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174.88</c:v>
                </c:pt>
                <c:pt idx="1">
                  <c:v>175.62</c:v>
                </c:pt>
                <c:pt idx="2">
                  <c:v>174.52</c:v>
                </c:pt>
                <c:pt idx="3">
                  <c:v>174.47</c:v>
                </c:pt>
                <c:pt idx="4">
                  <c:v>176.18</c:v>
                </c:pt>
              </c:numCache>
            </c:numRef>
          </c:val>
          <c:extLst>
            <c:ext xmlns:c16="http://schemas.microsoft.com/office/drawing/2014/chart" uri="{C3380CC4-5D6E-409C-BE32-E72D297353CC}">
              <c16:uniqueId val="{00000000-0BF1-46F0-B763-CFEF1B95D80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165.57</c:v>
                </c:pt>
                <c:pt idx="1">
                  <c:v>159.78</c:v>
                </c:pt>
                <c:pt idx="2">
                  <c:v>159.49</c:v>
                </c:pt>
                <c:pt idx="3">
                  <c:v>157.81</c:v>
                </c:pt>
                <c:pt idx="4">
                  <c:v>157.37</c:v>
                </c:pt>
              </c:numCache>
            </c:numRef>
          </c:val>
          <c:smooth val="0"/>
          <c:extLst>
            <c:ext xmlns:c16="http://schemas.microsoft.com/office/drawing/2014/chart" uri="{C3380CC4-5D6E-409C-BE32-E72D297353CC}">
              <c16:uniqueId val="{00000001-0BF1-46F0-B763-CFEF1B95D80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日立・高萩広域下水道組合</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t="str">
        <f>データ!S6</f>
        <v>-</v>
      </c>
      <c r="AM8" s="42"/>
      <c r="AN8" s="42"/>
      <c r="AO8" s="42"/>
      <c r="AP8" s="42"/>
      <c r="AQ8" s="42"/>
      <c r="AR8" s="42"/>
      <c r="AS8" s="42"/>
      <c r="AT8" s="35" t="str">
        <f>データ!T6</f>
        <v>-</v>
      </c>
      <c r="AU8" s="35"/>
      <c r="AV8" s="35"/>
      <c r="AW8" s="35"/>
      <c r="AX8" s="35"/>
      <c r="AY8" s="35"/>
      <c r="AZ8" s="35"/>
      <c r="BA8" s="35"/>
      <c r="BB8" s="35" t="str">
        <f>データ!U6</f>
        <v>-</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78.88</v>
      </c>
      <c r="J10" s="35"/>
      <c r="K10" s="35"/>
      <c r="L10" s="35"/>
      <c r="M10" s="35"/>
      <c r="N10" s="35"/>
      <c r="O10" s="35"/>
      <c r="P10" s="35">
        <f>データ!P6</f>
        <v>33.200000000000003</v>
      </c>
      <c r="Q10" s="35"/>
      <c r="R10" s="35"/>
      <c r="S10" s="35"/>
      <c r="T10" s="35"/>
      <c r="U10" s="35"/>
      <c r="V10" s="35"/>
      <c r="W10" s="35">
        <f>データ!Q6</f>
        <v>88.39</v>
      </c>
      <c r="X10" s="35"/>
      <c r="Y10" s="35"/>
      <c r="Z10" s="35"/>
      <c r="AA10" s="35"/>
      <c r="AB10" s="35"/>
      <c r="AC10" s="35"/>
      <c r="AD10" s="42">
        <f>データ!R6</f>
        <v>3355</v>
      </c>
      <c r="AE10" s="42"/>
      <c r="AF10" s="42"/>
      <c r="AG10" s="42"/>
      <c r="AH10" s="42"/>
      <c r="AI10" s="42"/>
      <c r="AJ10" s="42"/>
      <c r="AK10" s="2"/>
      <c r="AL10" s="42">
        <f>データ!V6</f>
        <v>64912</v>
      </c>
      <c r="AM10" s="42"/>
      <c r="AN10" s="42"/>
      <c r="AO10" s="42"/>
      <c r="AP10" s="42"/>
      <c r="AQ10" s="42"/>
      <c r="AR10" s="42"/>
      <c r="AS10" s="42"/>
      <c r="AT10" s="35">
        <f>データ!W6</f>
        <v>25.45</v>
      </c>
      <c r="AU10" s="35"/>
      <c r="AV10" s="35"/>
      <c r="AW10" s="35"/>
      <c r="AX10" s="35"/>
      <c r="AY10" s="35"/>
      <c r="AZ10" s="35"/>
      <c r="BA10" s="35"/>
      <c r="BB10" s="35">
        <f>データ!X6</f>
        <v>2550.5700000000002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Y7rKEeYFibkpHyw6fBCRDMmtNU0NQUi6RMhM35B9NIf7vKOqQS9dDo6JNsPBLqEPpzsL8DbR/cBd6itj4bS1cg==" saltValue="5kdiU55ljVeqIB+/bsuD+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89222</v>
      </c>
      <c r="D6" s="19">
        <f t="shared" si="3"/>
        <v>46</v>
      </c>
      <c r="E6" s="19">
        <f t="shared" si="3"/>
        <v>17</v>
      </c>
      <c r="F6" s="19">
        <f t="shared" si="3"/>
        <v>1</v>
      </c>
      <c r="G6" s="19">
        <f t="shared" si="3"/>
        <v>0</v>
      </c>
      <c r="H6" s="19" t="str">
        <f t="shared" si="3"/>
        <v>茨城県　日立・高萩広域下水道組合</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78.88</v>
      </c>
      <c r="P6" s="20">
        <f t="shared" si="3"/>
        <v>33.200000000000003</v>
      </c>
      <c r="Q6" s="20">
        <f t="shared" si="3"/>
        <v>88.39</v>
      </c>
      <c r="R6" s="20">
        <f t="shared" si="3"/>
        <v>3355</v>
      </c>
      <c r="S6" s="20" t="str">
        <f t="shared" si="3"/>
        <v>-</v>
      </c>
      <c r="T6" s="20" t="str">
        <f t="shared" si="3"/>
        <v>-</v>
      </c>
      <c r="U6" s="20" t="str">
        <f t="shared" si="3"/>
        <v>-</v>
      </c>
      <c r="V6" s="20">
        <f t="shared" si="3"/>
        <v>64912</v>
      </c>
      <c r="W6" s="20">
        <f t="shared" si="3"/>
        <v>25.45</v>
      </c>
      <c r="X6" s="20">
        <f t="shared" si="3"/>
        <v>2550.5700000000002</v>
      </c>
      <c r="Y6" s="21">
        <f>IF(Y7="",NA(),Y7)</f>
        <v>100.1</v>
      </c>
      <c r="Z6" s="21">
        <f t="shared" ref="Z6:AH6" si="4">IF(Z7="",NA(),Z7)</f>
        <v>100.11</v>
      </c>
      <c r="AA6" s="21">
        <f t="shared" si="4"/>
        <v>100.06</v>
      </c>
      <c r="AB6" s="21">
        <f t="shared" si="4"/>
        <v>100.04</v>
      </c>
      <c r="AC6" s="21">
        <f t="shared" si="4"/>
        <v>100.08</v>
      </c>
      <c r="AD6" s="21">
        <f t="shared" si="4"/>
        <v>108.43</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12.89</v>
      </c>
      <c r="AP6" s="21">
        <f t="shared" si="5"/>
        <v>7.42</v>
      </c>
      <c r="AQ6" s="21">
        <f t="shared" si="5"/>
        <v>4.72</v>
      </c>
      <c r="AR6" s="21">
        <f t="shared" si="5"/>
        <v>4.49</v>
      </c>
      <c r="AS6" s="21">
        <f t="shared" si="5"/>
        <v>5.41</v>
      </c>
      <c r="AT6" s="20" t="str">
        <f>IF(AT7="","",IF(AT7="-","【-】","【"&amp;SUBSTITUTE(TEXT(AT7,"#,##0.00"),"-","△")&amp;"】"))</f>
        <v>【3.15】</v>
      </c>
      <c r="AU6" s="21">
        <f>IF(AU7="",NA(),AU7)</f>
        <v>37.29</v>
      </c>
      <c r="AV6" s="21">
        <f t="shared" ref="AV6:BD6" si="6">IF(AV7="",NA(),AV7)</f>
        <v>40.659999999999997</v>
      </c>
      <c r="AW6" s="21">
        <f t="shared" si="6"/>
        <v>38.42</v>
      </c>
      <c r="AX6" s="21">
        <f t="shared" si="6"/>
        <v>40.07</v>
      </c>
      <c r="AY6" s="21">
        <f t="shared" si="6"/>
        <v>42.3</v>
      </c>
      <c r="AZ6" s="21">
        <f t="shared" si="6"/>
        <v>54.32</v>
      </c>
      <c r="BA6" s="21">
        <f t="shared" si="6"/>
        <v>68.180000000000007</v>
      </c>
      <c r="BB6" s="21">
        <f t="shared" si="6"/>
        <v>67.930000000000007</v>
      </c>
      <c r="BC6" s="21">
        <f t="shared" si="6"/>
        <v>68.53</v>
      </c>
      <c r="BD6" s="21">
        <f t="shared" si="6"/>
        <v>69.180000000000007</v>
      </c>
      <c r="BE6" s="20" t="str">
        <f>IF(BE7="","",IF(BE7="-","【-】","【"&amp;SUBSTITUTE(TEXT(BE7,"#,##0.00"),"-","△")&amp;"】"))</f>
        <v>【73.44】</v>
      </c>
      <c r="BF6" s="21">
        <f>IF(BF7="",NA(),BF7)</f>
        <v>831.49</v>
      </c>
      <c r="BG6" s="21">
        <f t="shared" ref="BG6:BO6" si="7">IF(BG7="",NA(),BG7)</f>
        <v>756.87</v>
      </c>
      <c r="BH6" s="21">
        <f t="shared" si="7"/>
        <v>678.27</v>
      </c>
      <c r="BI6" s="21">
        <f t="shared" si="7"/>
        <v>628.84</v>
      </c>
      <c r="BJ6" s="21">
        <f t="shared" si="7"/>
        <v>587.46</v>
      </c>
      <c r="BK6" s="21">
        <f t="shared" si="7"/>
        <v>1000.94</v>
      </c>
      <c r="BL6" s="21">
        <f t="shared" si="7"/>
        <v>847.44</v>
      </c>
      <c r="BM6" s="21">
        <f t="shared" si="7"/>
        <v>857.88</v>
      </c>
      <c r="BN6" s="21">
        <f t="shared" si="7"/>
        <v>825.1</v>
      </c>
      <c r="BO6" s="21">
        <f t="shared" si="7"/>
        <v>789.87</v>
      </c>
      <c r="BP6" s="20" t="str">
        <f>IF(BP7="","",IF(BP7="-","【-】","【"&amp;SUBSTITUTE(TEXT(BP7,"#,##0.00"),"-","△")&amp;"】"))</f>
        <v>【652.82】</v>
      </c>
      <c r="BQ6" s="21">
        <f>IF(BQ7="",NA(),BQ7)</f>
        <v>100</v>
      </c>
      <c r="BR6" s="21">
        <f t="shared" ref="BR6:BZ6" si="8">IF(BR7="",NA(),BR7)</f>
        <v>100</v>
      </c>
      <c r="BS6" s="21">
        <f t="shared" si="8"/>
        <v>100</v>
      </c>
      <c r="BT6" s="21">
        <f t="shared" si="8"/>
        <v>100</v>
      </c>
      <c r="BU6" s="21">
        <f t="shared" si="8"/>
        <v>100</v>
      </c>
      <c r="BV6" s="21">
        <f t="shared" si="8"/>
        <v>93.77</v>
      </c>
      <c r="BW6" s="21">
        <f t="shared" si="8"/>
        <v>94.69</v>
      </c>
      <c r="BX6" s="21">
        <f t="shared" si="8"/>
        <v>94.97</v>
      </c>
      <c r="BY6" s="21">
        <f t="shared" si="8"/>
        <v>97.07</v>
      </c>
      <c r="BZ6" s="21">
        <f t="shared" si="8"/>
        <v>98.06</v>
      </c>
      <c r="CA6" s="20" t="str">
        <f>IF(CA7="","",IF(CA7="-","【-】","【"&amp;SUBSTITUTE(TEXT(CA7,"#,##0.00"),"-","△")&amp;"】"))</f>
        <v>【97.61】</v>
      </c>
      <c r="CB6" s="21">
        <f>IF(CB7="",NA(),CB7)</f>
        <v>174.88</v>
      </c>
      <c r="CC6" s="21">
        <f t="shared" ref="CC6:CK6" si="9">IF(CC7="",NA(),CC7)</f>
        <v>175.62</v>
      </c>
      <c r="CD6" s="21">
        <f t="shared" si="9"/>
        <v>174.52</v>
      </c>
      <c r="CE6" s="21">
        <f t="shared" si="9"/>
        <v>174.47</v>
      </c>
      <c r="CF6" s="21">
        <f t="shared" si="9"/>
        <v>176.18</v>
      </c>
      <c r="CG6" s="21">
        <f t="shared" si="9"/>
        <v>165.57</v>
      </c>
      <c r="CH6" s="21">
        <f t="shared" si="9"/>
        <v>159.78</v>
      </c>
      <c r="CI6" s="21">
        <f t="shared" si="9"/>
        <v>159.49</v>
      </c>
      <c r="CJ6" s="21">
        <f t="shared" si="9"/>
        <v>157.81</v>
      </c>
      <c r="CK6" s="21">
        <f t="shared" si="9"/>
        <v>157.37</v>
      </c>
      <c r="CL6" s="20" t="str">
        <f>IF(CL7="","",IF(CL7="-","【-】","【"&amp;SUBSTITUTE(TEXT(CL7,"#,##0.00"),"-","△")&amp;"】"))</f>
        <v>【138.29】</v>
      </c>
      <c r="CM6" s="21">
        <f>IF(CM7="",NA(),CM7)</f>
        <v>73.260000000000005</v>
      </c>
      <c r="CN6" s="21">
        <f t="shared" ref="CN6:CV6" si="10">IF(CN7="",NA(),CN7)</f>
        <v>75.81</v>
      </c>
      <c r="CO6" s="21">
        <f t="shared" si="10"/>
        <v>74.02</v>
      </c>
      <c r="CP6" s="21">
        <f t="shared" si="10"/>
        <v>75.91</v>
      </c>
      <c r="CQ6" s="21">
        <f t="shared" si="10"/>
        <v>70.569999999999993</v>
      </c>
      <c r="CR6" s="21">
        <f t="shared" si="10"/>
        <v>59.19</v>
      </c>
      <c r="CS6" s="21">
        <f t="shared" si="10"/>
        <v>68.31</v>
      </c>
      <c r="CT6" s="21">
        <f t="shared" si="10"/>
        <v>65.28</v>
      </c>
      <c r="CU6" s="21">
        <f t="shared" si="10"/>
        <v>64.92</v>
      </c>
      <c r="CV6" s="21">
        <f t="shared" si="10"/>
        <v>64.14</v>
      </c>
      <c r="CW6" s="20" t="str">
        <f>IF(CW7="","",IF(CW7="-","【-】","【"&amp;SUBSTITUTE(TEXT(CW7,"#,##0.00"),"-","△")&amp;"】"))</f>
        <v>【59.10】</v>
      </c>
      <c r="CX6" s="21">
        <f>IF(CX7="",NA(),CX7)</f>
        <v>94.68</v>
      </c>
      <c r="CY6" s="21">
        <f t="shared" ref="CY6:DG6" si="11">IF(CY7="",NA(),CY7)</f>
        <v>94.83</v>
      </c>
      <c r="CZ6" s="21">
        <f t="shared" si="11"/>
        <v>94.81</v>
      </c>
      <c r="DA6" s="21">
        <f t="shared" si="11"/>
        <v>94.84</v>
      </c>
      <c r="DB6" s="21">
        <f t="shared" si="11"/>
        <v>94.89</v>
      </c>
      <c r="DC6" s="21">
        <f t="shared" si="11"/>
        <v>86.66</v>
      </c>
      <c r="DD6" s="21">
        <f t="shared" si="11"/>
        <v>92.62</v>
      </c>
      <c r="DE6" s="21">
        <f t="shared" si="11"/>
        <v>92.72</v>
      </c>
      <c r="DF6" s="21">
        <f t="shared" si="11"/>
        <v>92.88</v>
      </c>
      <c r="DG6" s="21">
        <f t="shared" si="11"/>
        <v>92.9</v>
      </c>
      <c r="DH6" s="20" t="str">
        <f>IF(DH7="","",IF(DH7="-","【-】","【"&amp;SUBSTITUTE(TEXT(DH7,"#,##0.00"),"-","△")&amp;"】"))</f>
        <v>【95.82】</v>
      </c>
      <c r="DI6" s="21">
        <f>IF(DI7="",NA(),DI7)</f>
        <v>10.56</v>
      </c>
      <c r="DJ6" s="21">
        <f t="shared" ref="DJ6:DR6" si="12">IF(DJ7="",NA(),DJ7)</f>
        <v>13.67</v>
      </c>
      <c r="DK6" s="21">
        <f t="shared" si="12"/>
        <v>20.22</v>
      </c>
      <c r="DL6" s="21">
        <f t="shared" si="12"/>
        <v>19.989999999999998</v>
      </c>
      <c r="DM6" s="21">
        <f t="shared" si="12"/>
        <v>22.02</v>
      </c>
      <c r="DN6" s="21">
        <f t="shared" si="12"/>
        <v>17.350000000000001</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0.01</v>
      </c>
      <c r="DZ6" s="21">
        <f t="shared" si="13"/>
        <v>1.43</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0">
        <f t="shared" si="14"/>
        <v>0</v>
      </c>
      <c r="EI6" s="20">
        <f t="shared" si="14"/>
        <v>0</v>
      </c>
      <c r="EJ6" s="21">
        <f t="shared" si="14"/>
        <v>0.09</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89222</v>
      </c>
      <c r="D7" s="23">
        <v>46</v>
      </c>
      <c r="E7" s="23">
        <v>17</v>
      </c>
      <c r="F7" s="23">
        <v>1</v>
      </c>
      <c r="G7" s="23">
        <v>0</v>
      </c>
      <c r="H7" s="23" t="s">
        <v>96</v>
      </c>
      <c r="I7" s="23" t="s">
        <v>97</v>
      </c>
      <c r="J7" s="23" t="s">
        <v>98</v>
      </c>
      <c r="K7" s="23" t="s">
        <v>99</v>
      </c>
      <c r="L7" s="23" t="s">
        <v>100</v>
      </c>
      <c r="M7" s="23" t="s">
        <v>101</v>
      </c>
      <c r="N7" s="24" t="s">
        <v>102</v>
      </c>
      <c r="O7" s="24">
        <v>78.88</v>
      </c>
      <c r="P7" s="24">
        <v>33.200000000000003</v>
      </c>
      <c r="Q7" s="24">
        <v>88.39</v>
      </c>
      <c r="R7" s="24">
        <v>3355</v>
      </c>
      <c r="S7" s="24" t="s">
        <v>102</v>
      </c>
      <c r="T7" s="24" t="s">
        <v>102</v>
      </c>
      <c r="U7" s="24" t="s">
        <v>102</v>
      </c>
      <c r="V7" s="24">
        <v>64912</v>
      </c>
      <c r="W7" s="24">
        <v>25.45</v>
      </c>
      <c r="X7" s="24">
        <v>2550.5700000000002</v>
      </c>
      <c r="Y7" s="24">
        <v>100.1</v>
      </c>
      <c r="Z7" s="24">
        <v>100.11</v>
      </c>
      <c r="AA7" s="24">
        <v>100.06</v>
      </c>
      <c r="AB7" s="24">
        <v>100.04</v>
      </c>
      <c r="AC7" s="24">
        <v>100.08</v>
      </c>
      <c r="AD7" s="24">
        <v>108.43</v>
      </c>
      <c r="AE7" s="24">
        <v>106.99</v>
      </c>
      <c r="AF7" s="24">
        <v>107.85</v>
      </c>
      <c r="AG7" s="24">
        <v>108.04</v>
      </c>
      <c r="AH7" s="24">
        <v>107.49</v>
      </c>
      <c r="AI7" s="24">
        <v>106.11</v>
      </c>
      <c r="AJ7" s="24">
        <v>0</v>
      </c>
      <c r="AK7" s="24">
        <v>0</v>
      </c>
      <c r="AL7" s="24">
        <v>0</v>
      </c>
      <c r="AM7" s="24">
        <v>0</v>
      </c>
      <c r="AN7" s="24">
        <v>0</v>
      </c>
      <c r="AO7" s="24">
        <v>12.89</v>
      </c>
      <c r="AP7" s="24">
        <v>7.42</v>
      </c>
      <c r="AQ7" s="24">
        <v>4.72</v>
      </c>
      <c r="AR7" s="24">
        <v>4.49</v>
      </c>
      <c r="AS7" s="24">
        <v>5.41</v>
      </c>
      <c r="AT7" s="24">
        <v>3.15</v>
      </c>
      <c r="AU7" s="24">
        <v>37.29</v>
      </c>
      <c r="AV7" s="24">
        <v>40.659999999999997</v>
      </c>
      <c r="AW7" s="24">
        <v>38.42</v>
      </c>
      <c r="AX7" s="24">
        <v>40.07</v>
      </c>
      <c r="AY7" s="24">
        <v>42.3</v>
      </c>
      <c r="AZ7" s="24">
        <v>54.32</v>
      </c>
      <c r="BA7" s="24">
        <v>68.180000000000007</v>
      </c>
      <c r="BB7" s="24">
        <v>67.930000000000007</v>
      </c>
      <c r="BC7" s="24">
        <v>68.53</v>
      </c>
      <c r="BD7" s="24">
        <v>69.180000000000007</v>
      </c>
      <c r="BE7" s="24">
        <v>73.44</v>
      </c>
      <c r="BF7" s="24">
        <v>831.49</v>
      </c>
      <c r="BG7" s="24">
        <v>756.87</v>
      </c>
      <c r="BH7" s="24">
        <v>678.27</v>
      </c>
      <c r="BI7" s="24">
        <v>628.84</v>
      </c>
      <c r="BJ7" s="24">
        <v>587.46</v>
      </c>
      <c r="BK7" s="24">
        <v>1000.94</v>
      </c>
      <c r="BL7" s="24">
        <v>847.44</v>
      </c>
      <c r="BM7" s="24">
        <v>857.88</v>
      </c>
      <c r="BN7" s="24">
        <v>825.1</v>
      </c>
      <c r="BO7" s="24">
        <v>789.87</v>
      </c>
      <c r="BP7" s="24">
        <v>652.82000000000005</v>
      </c>
      <c r="BQ7" s="24">
        <v>100</v>
      </c>
      <c r="BR7" s="24">
        <v>100</v>
      </c>
      <c r="BS7" s="24">
        <v>100</v>
      </c>
      <c r="BT7" s="24">
        <v>100</v>
      </c>
      <c r="BU7" s="24">
        <v>100</v>
      </c>
      <c r="BV7" s="24">
        <v>93.77</v>
      </c>
      <c r="BW7" s="24">
        <v>94.69</v>
      </c>
      <c r="BX7" s="24">
        <v>94.97</v>
      </c>
      <c r="BY7" s="24">
        <v>97.07</v>
      </c>
      <c r="BZ7" s="24">
        <v>98.06</v>
      </c>
      <c r="CA7" s="24">
        <v>97.61</v>
      </c>
      <c r="CB7" s="24">
        <v>174.88</v>
      </c>
      <c r="CC7" s="24">
        <v>175.62</v>
      </c>
      <c r="CD7" s="24">
        <v>174.52</v>
      </c>
      <c r="CE7" s="24">
        <v>174.47</v>
      </c>
      <c r="CF7" s="24">
        <v>176.18</v>
      </c>
      <c r="CG7" s="24">
        <v>165.57</v>
      </c>
      <c r="CH7" s="24">
        <v>159.78</v>
      </c>
      <c r="CI7" s="24">
        <v>159.49</v>
      </c>
      <c r="CJ7" s="24">
        <v>157.81</v>
      </c>
      <c r="CK7" s="24">
        <v>157.37</v>
      </c>
      <c r="CL7" s="24">
        <v>138.29</v>
      </c>
      <c r="CM7" s="24">
        <v>73.260000000000005</v>
      </c>
      <c r="CN7" s="24">
        <v>75.81</v>
      </c>
      <c r="CO7" s="24">
        <v>74.02</v>
      </c>
      <c r="CP7" s="24">
        <v>75.91</v>
      </c>
      <c r="CQ7" s="24">
        <v>70.569999999999993</v>
      </c>
      <c r="CR7" s="24">
        <v>59.19</v>
      </c>
      <c r="CS7" s="24">
        <v>68.31</v>
      </c>
      <c r="CT7" s="24">
        <v>65.28</v>
      </c>
      <c r="CU7" s="24">
        <v>64.92</v>
      </c>
      <c r="CV7" s="24">
        <v>64.14</v>
      </c>
      <c r="CW7" s="24">
        <v>59.1</v>
      </c>
      <c r="CX7" s="24">
        <v>94.68</v>
      </c>
      <c r="CY7" s="24">
        <v>94.83</v>
      </c>
      <c r="CZ7" s="24">
        <v>94.81</v>
      </c>
      <c r="DA7" s="24">
        <v>94.84</v>
      </c>
      <c r="DB7" s="24">
        <v>94.89</v>
      </c>
      <c r="DC7" s="24">
        <v>86.66</v>
      </c>
      <c r="DD7" s="24">
        <v>92.62</v>
      </c>
      <c r="DE7" s="24">
        <v>92.72</v>
      </c>
      <c r="DF7" s="24">
        <v>92.88</v>
      </c>
      <c r="DG7" s="24">
        <v>92.9</v>
      </c>
      <c r="DH7" s="24">
        <v>95.82</v>
      </c>
      <c r="DI7" s="24">
        <v>10.56</v>
      </c>
      <c r="DJ7" s="24">
        <v>13.67</v>
      </c>
      <c r="DK7" s="24">
        <v>20.22</v>
      </c>
      <c r="DL7" s="24">
        <v>19.989999999999998</v>
      </c>
      <c r="DM7" s="24">
        <v>22.02</v>
      </c>
      <c r="DN7" s="24">
        <v>17.350000000000001</v>
      </c>
      <c r="DO7" s="24">
        <v>26.36</v>
      </c>
      <c r="DP7" s="24">
        <v>23.79</v>
      </c>
      <c r="DQ7" s="24">
        <v>25.66</v>
      </c>
      <c r="DR7" s="24">
        <v>27.46</v>
      </c>
      <c r="DS7" s="24">
        <v>39.74</v>
      </c>
      <c r="DT7" s="24">
        <v>0</v>
      </c>
      <c r="DU7" s="24">
        <v>0</v>
      </c>
      <c r="DV7" s="24">
        <v>0</v>
      </c>
      <c r="DW7" s="24">
        <v>0</v>
      </c>
      <c r="DX7" s="24">
        <v>0</v>
      </c>
      <c r="DY7" s="24">
        <v>0.01</v>
      </c>
      <c r="DZ7" s="24">
        <v>1.43</v>
      </c>
      <c r="EA7" s="24">
        <v>1.22</v>
      </c>
      <c r="EB7" s="24">
        <v>1.61</v>
      </c>
      <c r="EC7" s="24">
        <v>2.08</v>
      </c>
      <c r="ED7" s="24">
        <v>7.62</v>
      </c>
      <c r="EE7" s="24">
        <v>0</v>
      </c>
      <c r="EF7" s="24">
        <v>0</v>
      </c>
      <c r="EG7" s="24">
        <v>0</v>
      </c>
      <c r="EH7" s="24">
        <v>0</v>
      </c>
      <c r="EI7" s="24">
        <v>0</v>
      </c>
      <c r="EJ7" s="24">
        <v>0.09</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2024-02-22T02:02:13Z</cp:lastPrinted>
  <dcterms:created xsi:type="dcterms:W3CDTF">2023-12-12T00:43:50Z</dcterms:created>
  <dcterms:modified xsi:type="dcterms:W3CDTF">2024-02-22T02:02:33Z</dcterms:modified>
  <cp:category/>
</cp:coreProperties>
</file>