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bS96RTXlUyNyWhxQGQzda701TxSNo2J0nImuzFJlYGaknk8gBq4m145Sdo9QRruub4S8NJnGNxzzuFcA+gQwlA==" workbookSaltValue="3MbCLCxIUFfevIalHY+CXg==" workbookSpinCount="100000" lockStructure="1"/>
  <bookViews>
    <workbookView xWindow="0" yWindow="0" windowWidth="28800" windowHeight="118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AD10" i="4" s="1"/>
  <c r="Q6" i="5"/>
  <c r="W10" i="4" s="1"/>
  <c r="P6" i="5"/>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BB10" i="4"/>
  <c r="AT10" i="4"/>
  <c r="P10" i="4"/>
  <c r="I10" i="4"/>
  <c r="BB8" i="4"/>
  <c r="AL8" i="4"/>
  <c r="AD8" i="4"/>
  <c r="W8" i="4"/>
  <c r="P8" i="4"/>
  <c r="B8" i="4"/>
</calcChain>
</file>

<file path=xl/sharedStrings.xml><?xml version="1.0" encoding="utf-8"?>
<sst xmlns="http://schemas.openxmlformats.org/spreadsheetml/2006/main" count="281" uniqueCount="117">
  <si>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</si>
  <si>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</si>
  <si>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</si>
  <si>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</si>
  <si>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</si>
  <si>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</si>
  <si>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</si>
  <si>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</si>
  <si>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</si>
  <si>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</si>
  <si>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</si>
  <si>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</si>
  <si>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</si>
  <si>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</si>
  <si>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</si>
  <si>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</si>
  <si>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</si>
  <si>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</si>
  <si>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</si>
  <si>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</si>
  <si>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</si>
  <si>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</si>
  <si>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</si>
  <si>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</si>
  <si>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</si>
  <si>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</si>
  <si>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</si>
  <si>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</si>
  <si>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</si>
  <si>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</si>
  <si>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</si>
  <si>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</si>
  <si>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</si>
  <si>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</si>
  <si>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</si>
  <si>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</si>
  <si>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</si>
  <si>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</si>
  <si>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</si>
  <si>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</si>
  <si>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</si>
  <si>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</si>
  <si>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</si>
  <si>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</si>
  <si>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</si>
  <si>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</si>
  <si>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</si>
  <si>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</si>
  <si>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</si>
  <si>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</si>
  <si>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</si>
  <si>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</si>
  <si>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</si>
  <si>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</si>
  <si>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</si>
  <si>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</si>
  <si>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</si>
  <si>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</si>
  <si>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</si>
  <si>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</si>
  <si>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</si>
  <si>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</si>
  <si>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</si>
  <si>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</si>
  <si>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</si>
  <si>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</si>
  <si>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</si>
  <si>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</si>
  <si>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</si>
  <si>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</si>
  <si>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</si>
  <si>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</si>
  <si>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</si>
  <si>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</si>
  <si>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</si>
  <si>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</si>
  <si>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</si>
  <si>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</si>
  <si>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</si>
  <si>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</si>
  <si>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</si>
  <si>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</si>
  <si>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</si>
  <si>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</si>
  <si>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</si>
  <si>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</si>
  <si>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</si>
  <si>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</si>
  <si>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</si>
  <si>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</si>
  <si>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</si>
  <si>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</si>
  <si>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</si>
  <si>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</si>
  <si>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</si>
  <si>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</si>
  <si>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ひたちなか・東海広域事務組合</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</si>
  <si>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</si>
  <si>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</si>
  <si>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</si>
  <si>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</si>
  <si>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</si>
  <si>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</si>
  <si>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</si>
  <si>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</si>
  <si>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</si>
  <si>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</si>
  <si>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</si>
  <si>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</si>
  <si>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</si>
  <si>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</si>
  <si>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</si>
  <si>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</si>
  <si>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</si>
  <si>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①有形固定資産減価償却率について，類似団体の平均値と比較すると，経過年数が少ない施設が多いため低く抑えられている。　　</t>
    </r>
    <r>
      <rPr>
        <sz val="11"/>
        <color rgb="FFFF0000"/>
        <rFont val="ＭＳ ゴシック"/>
        <family val="3"/>
        <charset val="128"/>
      </rPr>
      <t xml:space="preserve">　　　　　　　　　　
</t>
    </r>
    <r>
      <rPr>
        <sz val="11"/>
        <rFont val="ＭＳ ゴシック"/>
        <family val="3"/>
        <charset val="128"/>
      </rPr>
      <t>③管渠改善率について，平成元年度に事業を開始したので，管渠の耐用年数である50年を経過するまでには，まだ年数があるため管渠改修の費用を計上していない。</t>
    </r>
    <rPh sb="32" eb="34">
      <t>ケイカ</t>
    </rPh>
    <rPh sb="34" eb="36">
      <t>ネンスウ</t>
    </rPh>
    <rPh sb="37" eb="38">
      <t>スク</t>
    </rPh>
    <rPh sb="40" eb="42">
      <t>シセツ</t>
    </rPh>
    <rPh sb="43" eb="44">
      <t>オオ</t>
    </rPh>
    <rPh sb="110" eb="111">
      <t>ネン</t>
    </rPh>
    <rPh sb="112" eb="114">
      <t>ケイカ</t>
    </rPh>
    <rPh sb="123" eb="125">
      <t>ネンスウ</t>
    </rPh>
    <phoneticPr fontId="4"/>
  </si>
  <si>
    <t>①経常収支比率は，100％を下回っており，②累積欠損金が生じている。要因としては，ストックマネジメント計画策定業務委託を実施したこと，一般会計からの繰り入れを実施していないことによる。
③流動比率の指標について，100％を大きく超えているのは，1年以内に返済する額に対して，現金を多く有していることによる。
⑤経費回収率の指標について，100％を下回っており，類似団体平均値と比較しても回収率が下回っている。要因としては，使用料収入の大幅な増加はないものの，将来的な負担の削減に向けた費用が一時的に増加したことによる。
⑥汚水処理原価については，類似団体平均値と比較して上回っている。要因としては，一般会計からの繰り入れを行っていないことから，費用増加分が汚水原価処理に直接反映することによる。
⑧ひたちなか地区で実施している当事業は，事業開始より水洗化率100％を達成しており，新たな企業立地も進んでいることから，安定した使用料収入が見込める。</t>
    <rPh sb="74" eb="75">
      <t>ク</t>
    </rPh>
    <rPh sb="76" eb="77">
      <t>イ</t>
    </rPh>
    <rPh sb="79" eb="81">
      <t>ジッシ</t>
    </rPh>
    <rPh sb="231" eb="234">
      <t>ショウライテキ</t>
    </rPh>
    <rPh sb="235" eb="237">
      <t>フタン</t>
    </rPh>
    <rPh sb="238" eb="240">
      <t>サクゲン</t>
    </rPh>
    <rPh sb="241" eb="242">
      <t>ム</t>
    </rPh>
    <rPh sb="247" eb="250">
      <t>イチジテキ</t>
    </rPh>
    <rPh sb="338" eb="340">
      <t>チョクセツ</t>
    </rPh>
    <rPh sb="340" eb="342">
      <t>ハンエイ</t>
    </rPh>
    <rPh sb="358" eb="360">
      <t>チク</t>
    </rPh>
    <rPh sb="361" eb="363">
      <t>ジッシ</t>
    </rPh>
    <rPh sb="367" eb="368">
      <t>トウ</t>
    </rPh>
    <rPh sb="368" eb="370">
      <t>ジギョウ</t>
    </rPh>
    <rPh sb="372" eb="374">
      <t>ジギョウ</t>
    </rPh>
    <rPh sb="374" eb="376">
      <t>カイシ</t>
    </rPh>
    <rPh sb="378" eb="381">
      <t>スイセンカ</t>
    </rPh>
    <rPh sb="381" eb="382">
      <t>リツ</t>
    </rPh>
    <rPh sb="387" eb="389">
      <t>タッセイ</t>
    </rPh>
    <rPh sb="394" eb="395">
      <t>アラ</t>
    </rPh>
    <rPh sb="397" eb="399">
      <t>キギョウ</t>
    </rPh>
    <rPh sb="399" eb="401">
      <t>リッチ</t>
    </rPh>
    <rPh sb="402" eb="403">
      <t>スス</t>
    </rPh>
    <rPh sb="412" eb="414">
      <t>アンテイ</t>
    </rPh>
    <rPh sb="416" eb="419">
      <t>シヨウリョウ</t>
    </rPh>
    <rPh sb="419" eb="421">
      <t>シュウニュウ</t>
    </rPh>
    <rPh sb="422" eb="424">
      <t>ミコ</t>
    </rPh>
    <phoneticPr fontId="4"/>
  </si>
  <si>
    <t>コロナ渦以降の使用料収入は回復傾向にあるが，費用が増加したことから赤字経営となっている。今後も施設更新に莫大な費用が掛かることが予想されており，令和4年度から実施しているストックマネジメント計画策定業務の結果を基に，施設全体の計画的な機能保全とライフサイクルコストの低減を進め，効率的な経営を行う。</t>
    <rPh sb="3" eb="4">
      <t>カ</t>
    </rPh>
    <rPh sb="4" eb="6">
      <t>イコウ</t>
    </rPh>
    <rPh sb="58" eb="59">
      <t>カ</t>
    </rPh>
    <rPh sb="113" eb="115">
      <t>ケイカク</t>
    </rPh>
    <rPh sb="133" eb="135">
      <t>テイゲン</t>
    </rPh>
    <rPh sb="136" eb="137">
      <t>スス</t>
    </rPh>
    <rPh sb="139" eb="142">
      <t>コウリツテキ</t>
    </rPh>
    <rPh sb="143" eb="145">
      <t>ケイエイ</t>
    </rPh>
    <rPh sb="146" eb="14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</si>
</sst>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08-4AF8-BBEF-5E345E795D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7.0000000000000007E-2</c:v>
                </c:pt>
              </c:numCache>
            </c:numRef>
          </c:val>
          <c:smooth val="0"/>
          <c:extLst>
            <c:ext xmlns:c16="http://schemas.microsoft.com/office/drawing/2014/chart" uri="{C3380CC4-5D6E-409C-BE32-E72D297353CC}">
              <c16:uniqueId val="{00000001-B208-4AF8-BBEF-5E345E795D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1B-4502-A9B1-7CF9F1D580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55.78</c:v>
                </c:pt>
                <c:pt idx="4">
                  <c:v>54.86</c:v>
                </c:pt>
              </c:numCache>
            </c:numRef>
          </c:val>
          <c:smooth val="0"/>
          <c:extLst>
            <c:ext xmlns:c16="http://schemas.microsoft.com/office/drawing/2014/chart" uri="{C3380CC4-5D6E-409C-BE32-E72D297353CC}">
              <c16:uniqueId val="{00000001-D11B-4502-A9B1-7CF9F1D580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BAA5-4E67-8601-85137C9FA4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91.78</c:v>
                </c:pt>
                <c:pt idx="4">
                  <c:v>91.37</c:v>
                </c:pt>
              </c:numCache>
            </c:numRef>
          </c:val>
          <c:smooth val="0"/>
          <c:extLst>
            <c:ext xmlns:c16="http://schemas.microsoft.com/office/drawing/2014/chart" uri="{C3380CC4-5D6E-409C-BE32-E72D297353CC}">
              <c16:uniqueId val="{00000001-BAA5-4E67-8601-85137C9FA4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102.31</c:v>
                </c:pt>
                <c:pt idx="3">
                  <c:v>102.22</c:v>
                </c:pt>
                <c:pt idx="4">
                  <c:v>96.94</c:v>
                </c:pt>
              </c:numCache>
            </c:numRef>
          </c:val>
          <c:extLst>
            <c:ext xmlns:c16="http://schemas.microsoft.com/office/drawing/2014/chart" uri="{C3380CC4-5D6E-409C-BE32-E72D297353CC}">
              <c16:uniqueId val="{00000000-0571-4984-8012-C1CADE33C8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104.64</c:v>
                </c:pt>
                <c:pt idx="4">
                  <c:v>105.35</c:v>
                </c:pt>
              </c:numCache>
            </c:numRef>
          </c:val>
          <c:smooth val="0"/>
          <c:extLst>
            <c:ext xmlns:c16="http://schemas.microsoft.com/office/drawing/2014/chart" uri="{C3380CC4-5D6E-409C-BE32-E72D297353CC}">
              <c16:uniqueId val="{00000001-0571-4984-8012-C1CADE33C8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3.83</c:v>
                </c:pt>
                <c:pt idx="3">
                  <c:v>7.67</c:v>
                </c:pt>
                <c:pt idx="4">
                  <c:v>11.5</c:v>
                </c:pt>
              </c:numCache>
            </c:numRef>
          </c:val>
          <c:extLst>
            <c:ext xmlns:c16="http://schemas.microsoft.com/office/drawing/2014/chart" uri="{C3380CC4-5D6E-409C-BE32-E72D297353CC}">
              <c16:uniqueId val="{00000000-A172-47AF-AD30-FD91568669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26.89</c:v>
                </c:pt>
                <c:pt idx="4">
                  <c:v>29.42</c:v>
                </c:pt>
              </c:numCache>
            </c:numRef>
          </c:val>
          <c:smooth val="0"/>
          <c:extLst>
            <c:ext xmlns:c16="http://schemas.microsoft.com/office/drawing/2014/chart" uri="{C3380CC4-5D6E-409C-BE32-E72D297353CC}">
              <c16:uniqueId val="{00000001-A172-47AF-AD30-FD91568669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381-4FDC-912F-D3AC6AF458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0.75</c:v>
                </c:pt>
                <c:pt idx="4">
                  <c:v>0.74</c:v>
                </c:pt>
              </c:numCache>
            </c:numRef>
          </c:val>
          <c:smooth val="0"/>
          <c:extLst>
            <c:ext xmlns:c16="http://schemas.microsoft.com/office/drawing/2014/chart" uri="{C3380CC4-5D6E-409C-BE32-E72D297353CC}">
              <c16:uniqueId val="{00000001-2381-4FDC-912F-D3AC6AF458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2.19</c:v>
                </c:pt>
              </c:numCache>
            </c:numRef>
          </c:val>
          <c:extLst>
            <c:ext xmlns:c16="http://schemas.microsoft.com/office/drawing/2014/chart" uri="{C3380CC4-5D6E-409C-BE32-E72D297353CC}">
              <c16:uniqueId val="{00000000-F7C4-4B73-AEAD-43B40B5114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25.76</c:v>
                </c:pt>
                <c:pt idx="4">
                  <c:v>26.07</c:v>
                </c:pt>
              </c:numCache>
            </c:numRef>
          </c:val>
          <c:smooth val="0"/>
          <c:extLst>
            <c:ext xmlns:c16="http://schemas.microsoft.com/office/drawing/2014/chart" uri="{C3380CC4-5D6E-409C-BE32-E72D297353CC}">
              <c16:uniqueId val="{00000001-F7C4-4B73-AEAD-43B40B5114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4837.24</c:v>
                </c:pt>
                <c:pt idx="3">
                  <c:v>5264.96</c:v>
                </c:pt>
                <c:pt idx="4">
                  <c:v>3218.57</c:v>
                </c:pt>
              </c:numCache>
            </c:numRef>
          </c:val>
          <c:extLst>
            <c:ext xmlns:c16="http://schemas.microsoft.com/office/drawing/2014/chart" uri="{C3380CC4-5D6E-409C-BE32-E72D297353CC}">
              <c16:uniqueId val="{00000000-83A1-4473-9EBD-A95354B87C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65.56</c:v>
                </c:pt>
                <c:pt idx="4">
                  <c:v>65.87</c:v>
                </c:pt>
              </c:numCache>
            </c:numRef>
          </c:val>
          <c:smooth val="0"/>
          <c:extLst>
            <c:ext xmlns:c16="http://schemas.microsoft.com/office/drawing/2014/chart" uri="{C3380CC4-5D6E-409C-BE32-E72D297353CC}">
              <c16:uniqueId val="{00000001-83A1-4473-9EBD-A95354B87C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34.94</c:v>
                </c:pt>
                <c:pt idx="3">
                  <c:v>26.7</c:v>
                </c:pt>
                <c:pt idx="4">
                  <c:v>20.55</c:v>
                </c:pt>
              </c:numCache>
            </c:numRef>
          </c:val>
          <c:extLst>
            <c:ext xmlns:c16="http://schemas.microsoft.com/office/drawing/2014/chart" uri="{C3380CC4-5D6E-409C-BE32-E72D297353CC}">
              <c16:uniqueId val="{00000000-2496-49A0-B73D-DC9802D445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765.48</c:v>
                </c:pt>
                <c:pt idx="4">
                  <c:v>742.08</c:v>
                </c:pt>
              </c:numCache>
            </c:numRef>
          </c:val>
          <c:smooth val="0"/>
          <c:extLst>
            <c:ext xmlns:c16="http://schemas.microsoft.com/office/drawing/2014/chart" uri="{C3380CC4-5D6E-409C-BE32-E72D297353CC}">
              <c16:uniqueId val="{00000001-2496-49A0-B73D-DC9802D445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137.91999999999999</c:v>
                </c:pt>
                <c:pt idx="3">
                  <c:v>131.41999999999999</c:v>
                </c:pt>
                <c:pt idx="4">
                  <c:v>69.63</c:v>
                </c:pt>
              </c:numCache>
            </c:numRef>
          </c:val>
          <c:extLst>
            <c:ext xmlns:c16="http://schemas.microsoft.com/office/drawing/2014/chart" uri="{C3380CC4-5D6E-409C-BE32-E72D297353CC}">
              <c16:uniqueId val="{00000000-BE80-4729-8DA7-E72FC14671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87.8</c:v>
                </c:pt>
                <c:pt idx="4">
                  <c:v>86.51</c:v>
                </c:pt>
              </c:numCache>
            </c:numRef>
          </c:val>
          <c:smooth val="0"/>
          <c:extLst>
            <c:ext xmlns:c16="http://schemas.microsoft.com/office/drawing/2014/chart" uri="{C3380CC4-5D6E-409C-BE32-E72D297353CC}">
              <c16:uniqueId val="{00000001-BE80-4729-8DA7-E72FC14671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170.28</c:v>
                </c:pt>
                <c:pt idx="3">
                  <c:v>179.2</c:v>
                </c:pt>
                <c:pt idx="4">
                  <c:v>354.45</c:v>
                </c:pt>
              </c:numCache>
            </c:numRef>
          </c:val>
          <c:extLst>
            <c:ext xmlns:c16="http://schemas.microsoft.com/office/drawing/2014/chart" uri="{C3380CC4-5D6E-409C-BE32-E72D297353CC}">
              <c16:uniqueId val="{00000000-6788-48E0-ADC7-D6C1892407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187.69</c:v>
                </c:pt>
                <c:pt idx="4">
                  <c:v>188.24</c:v>
                </c:pt>
              </c:numCache>
            </c:numRef>
          </c:val>
          <c:smooth val="0"/>
          <c:extLst>
            <c:ext xmlns:c16="http://schemas.microsoft.com/office/drawing/2014/chart" uri="{C3380CC4-5D6E-409C-BE32-E72D297353CC}">
              <c16:uniqueId val="{00000001-6788-48E0-ADC7-D6C1892407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ひたちなか・東海広域事務組合</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6" t="s">
        <v>9</v>
      </c>
      <c r="BM7" s="77"/>
      <c r="BN7" s="77"/>
      <c r="BO7" s="77"/>
      <c r="BP7" s="77"/>
      <c r="BQ7" s="77"/>
      <c r="BR7" s="77"/>
      <c r="BS7" s="77"/>
      <c r="BT7" s="77"/>
      <c r="BU7" s="77"/>
      <c r="BV7" s="77"/>
      <c r="BW7" s="77"/>
      <c r="BX7" s="77"/>
      <c r="BY7" s="78"/>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47" t="str">
        <f>データ!S6</f>
        <v>-</v>
      </c>
      <c r="AM8" s="47"/>
      <c r="AN8" s="47"/>
      <c r="AO8" s="47"/>
      <c r="AP8" s="47"/>
      <c r="AQ8" s="47"/>
      <c r="AR8" s="47"/>
      <c r="AS8" s="47"/>
      <c r="AT8" s="48" t="str">
        <f>データ!T6</f>
        <v>-</v>
      </c>
      <c r="AU8" s="48"/>
      <c r="AV8" s="48"/>
      <c r="AW8" s="48"/>
      <c r="AX8" s="48"/>
      <c r="AY8" s="48"/>
      <c r="AZ8" s="48"/>
      <c r="BA8" s="48"/>
      <c r="BB8" s="48" t="str">
        <f>データ!U6</f>
        <v>-</v>
      </c>
      <c r="BC8" s="48"/>
      <c r="BD8" s="48"/>
      <c r="BE8" s="48"/>
      <c r="BF8" s="48"/>
      <c r="BG8" s="48"/>
      <c r="BH8" s="48"/>
      <c r="BI8" s="48"/>
      <c r="BJ8" s="3"/>
      <c r="BK8" s="3"/>
      <c r="BL8" s="68" t="s">
        <v>10</v>
      </c>
      <c r="BM8" s="69"/>
      <c r="BN8" s="70" t="s">
        <v>11</v>
      </c>
      <c r="BO8" s="70"/>
      <c r="BP8" s="70"/>
      <c r="BQ8" s="70"/>
      <c r="BR8" s="70"/>
      <c r="BS8" s="70"/>
      <c r="BT8" s="70"/>
      <c r="BU8" s="70"/>
      <c r="BV8" s="70"/>
      <c r="BW8" s="70"/>
      <c r="BX8" s="70"/>
      <c r="BY8" s="71"/>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48" t="str">
        <f>データ!N6</f>
        <v>-</v>
      </c>
      <c r="C10" s="48"/>
      <c r="D10" s="48"/>
      <c r="E10" s="48"/>
      <c r="F10" s="48"/>
      <c r="G10" s="48"/>
      <c r="H10" s="48"/>
      <c r="I10" s="48">
        <f>データ!O6</f>
        <v>99.66</v>
      </c>
      <c r="J10" s="48"/>
      <c r="K10" s="48"/>
      <c r="L10" s="48"/>
      <c r="M10" s="48"/>
      <c r="N10" s="48"/>
      <c r="O10" s="48"/>
      <c r="P10" s="48">
        <f>データ!P6</f>
        <v>0.19</v>
      </c>
      <c r="Q10" s="48"/>
      <c r="R10" s="48"/>
      <c r="S10" s="48"/>
      <c r="T10" s="48"/>
      <c r="U10" s="48"/>
      <c r="V10" s="48"/>
      <c r="W10" s="48">
        <f>データ!Q6</f>
        <v>100</v>
      </c>
      <c r="X10" s="48"/>
      <c r="Y10" s="48"/>
      <c r="Z10" s="48"/>
      <c r="AA10" s="48"/>
      <c r="AB10" s="48"/>
      <c r="AC10" s="48"/>
      <c r="AD10" s="47">
        <f>データ!R6</f>
        <v>4620</v>
      </c>
      <c r="AE10" s="47"/>
      <c r="AF10" s="47"/>
      <c r="AG10" s="47"/>
      <c r="AH10" s="47"/>
      <c r="AI10" s="47"/>
      <c r="AJ10" s="47"/>
      <c r="AK10" s="2"/>
      <c r="AL10" s="47">
        <f>データ!V6</f>
        <v>368</v>
      </c>
      <c r="AM10" s="47"/>
      <c r="AN10" s="47"/>
      <c r="AO10" s="47"/>
      <c r="AP10" s="47"/>
      <c r="AQ10" s="47"/>
      <c r="AR10" s="47"/>
      <c r="AS10" s="47"/>
      <c r="AT10" s="48">
        <f>データ!W6</f>
        <v>11.95</v>
      </c>
      <c r="AU10" s="48"/>
      <c r="AV10" s="48"/>
      <c r="AW10" s="48"/>
      <c r="AX10" s="48"/>
      <c r="AY10" s="48"/>
      <c r="AZ10" s="48"/>
      <c r="BA10" s="48"/>
      <c r="BB10" s="48">
        <f>データ!X6</f>
        <v>30.79</v>
      </c>
      <c r="BC10" s="48"/>
      <c r="BD10" s="48"/>
      <c r="BE10" s="48"/>
      <c r="BF10" s="48"/>
      <c r="BG10" s="48"/>
      <c r="BH10" s="48"/>
      <c r="BI10" s="48"/>
      <c r="BJ10" s="2"/>
      <c r="BK10" s="2"/>
      <c r="BL10" s="49" t="s">
        <v>22</v>
      </c>
      <c r="BM10" s="50"/>
      <c r="BN10" s="51" t="s">
        <v>23</v>
      </c>
      <c r="BO10" s="51"/>
      <c r="BP10" s="51"/>
      <c r="BQ10" s="51"/>
      <c r="BR10" s="51"/>
      <c r="BS10" s="51"/>
      <c r="BT10" s="51"/>
      <c r="BU10" s="51"/>
      <c r="BV10" s="51"/>
      <c r="BW10" s="51"/>
      <c r="BX10" s="51"/>
      <c r="BY10" s="5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5" t="s">
        <v>115</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5"/>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5"/>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5"/>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5"/>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5"/>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5"/>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5"/>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5"/>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5"/>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5"/>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5"/>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5"/>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5"/>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5"/>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5"/>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5"/>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5"/>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5"/>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5"/>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5"/>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5"/>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5"/>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5"/>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5"/>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5"/>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5"/>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5"/>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2"/>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2"/>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2"/>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2"/>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2"/>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2"/>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2"/>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2"/>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2"/>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2"/>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2"/>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2"/>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2"/>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2"/>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2"/>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6" t="s">
        <v>30</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cBCtn8rIvm44FEp3l0pn/BxRRxf3s4PLcK7RGIqL6d3Jh/vLork3Z7F3vtnIKWkD1bSrT0BZnGL6ILai92mxg==" saltValue="APd7PBDp7FysQVR/J7PL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89354</v>
      </c>
      <c r="D6" s="19">
        <f t="shared" si="3"/>
        <v>46</v>
      </c>
      <c r="E6" s="19">
        <f t="shared" si="3"/>
        <v>17</v>
      </c>
      <c r="F6" s="19">
        <f t="shared" si="3"/>
        <v>1</v>
      </c>
      <c r="G6" s="19">
        <f t="shared" si="3"/>
        <v>0</v>
      </c>
      <c r="H6" s="19" t="str">
        <f t="shared" si="3"/>
        <v>茨城県　ひたちなか・東海広域事務組合</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99.66</v>
      </c>
      <c r="P6" s="20">
        <f t="shared" si="3"/>
        <v>0.19</v>
      </c>
      <c r="Q6" s="20">
        <f t="shared" si="3"/>
        <v>100</v>
      </c>
      <c r="R6" s="20">
        <f t="shared" si="3"/>
        <v>4620</v>
      </c>
      <c r="S6" s="20" t="str">
        <f t="shared" si="3"/>
        <v>-</v>
      </c>
      <c r="T6" s="20" t="str">
        <f t="shared" si="3"/>
        <v>-</v>
      </c>
      <c r="U6" s="20" t="str">
        <f t="shared" si="3"/>
        <v>-</v>
      </c>
      <c r="V6" s="20">
        <f t="shared" si="3"/>
        <v>368</v>
      </c>
      <c r="W6" s="20">
        <f t="shared" si="3"/>
        <v>11.95</v>
      </c>
      <c r="X6" s="20">
        <f t="shared" si="3"/>
        <v>30.79</v>
      </c>
      <c r="Y6" s="21" t="str">
        <f>IF(Y7="",NA(),Y7)</f>
        <v>-</v>
      </c>
      <c r="Z6" s="21" t="str">
        <f t="shared" ref="Z6:AH6" si="4">IF(Z7="",NA(),Z7)</f>
        <v>-</v>
      </c>
      <c r="AA6" s="21">
        <f t="shared" si="4"/>
        <v>102.31</v>
      </c>
      <c r="AB6" s="21">
        <f t="shared" si="4"/>
        <v>102.22</v>
      </c>
      <c r="AC6" s="21">
        <f t="shared" si="4"/>
        <v>96.94</v>
      </c>
      <c r="AD6" s="21" t="str">
        <f t="shared" si="4"/>
        <v>-</v>
      </c>
      <c r="AE6" s="21" t="str">
        <f t="shared" si="4"/>
        <v>-</v>
      </c>
      <c r="AF6" s="21">
        <f t="shared" si="4"/>
        <v>107.81</v>
      </c>
      <c r="AG6" s="21">
        <f t="shared" si="4"/>
        <v>104.64</v>
      </c>
      <c r="AH6" s="21">
        <f t="shared" si="4"/>
        <v>105.35</v>
      </c>
      <c r="AI6" s="20" t="str">
        <f>IF(AI7="","",IF(AI7="-","【-】","【"&amp;SUBSTITUTE(TEXT(AI7,"#,##0.00"),"-","△")&amp;"】"))</f>
        <v>【106.11】</v>
      </c>
      <c r="AJ6" s="21" t="str">
        <f>IF(AJ7="",NA(),AJ7)</f>
        <v>-</v>
      </c>
      <c r="AK6" s="21" t="str">
        <f t="shared" ref="AK6:AS6" si="5">IF(AK7="",NA(),AK7)</f>
        <v>-</v>
      </c>
      <c r="AL6" s="20">
        <f t="shared" si="5"/>
        <v>0</v>
      </c>
      <c r="AM6" s="20">
        <f t="shared" si="5"/>
        <v>0</v>
      </c>
      <c r="AN6" s="21">
        <f t="shared" si="5"/>
        <v>2.19</v>
      </c>
      <c r="AO6" s="21" t="str">
        <f t="shared" si="5"/>
        <v>-</v>
      </c>
      <c r="AP6" s="21" t="str">
        <f t="shared" si="5"/>
        <v>-</v>
      </c>
      <c r="AQ6" s="21">
        <f t="shared" si="5"/>
        <v>18.2</v>
      </c>
      <c r="AR6" s="21">
        <f t="shared" si="5"/>
        <v>25.76</v>
      </c>
      <c r="AS6" s="21">
        <f t="shared" si="5"/>
        <v>26.07</v>
      </c>
      <c r="AT6" s="20" t="str">
        <f>IF(AT7="","",IF(AT7="-","【-】","【"&amp;SUBSTITUTE(TEXT(AT7,"#,##0.00"),"-","△")&amp;"】"))</f>
        <v>【3.15】</v>
      </c>
      <c r="AU6" s="21" t="str">
        <f>IF(AU7="",NA(),AU7)</f>
        <v>-</v>
      </c>
      <c r="AV6" s="21" t="str">
        <f t="shared" ref="AV6:BD6" si="6">IF(AV7="",NA(),AV7)</f>
        <v>-</v>
      </c>
      <c r="AW6" s="21">
        <f t="shared" si="6"/>
        <v>4837.24</v>
      </c>
      <c r="AX6" s="21">
        <f t="shared" si="6"/>
        <v>5264.96</v>
      </c>
      <c r="AY6" s="21">
        <f t="shared" si="6"/>
        <v>3218.57</v>
      </c>
      <c r="AZ6" s="21" t="str">
        <f t="shared" si="6"/>
        <v>-</v>
      </c>
      <c r="BA6" s="21" t="str">
        <f t="shared" si="6"/>
        <v>-</v>
      </c>
      <c r="BB6" s="21">
        <f t="shared" si="6"/>
        <v>48.56</v>
      </c>
      <c r="BC6" s="21">
        <f t="shared" si="6"/>
        <v>65.56</v>
      </c>
      <c r="BD6" s="21">
        <f t="shared" si="6"/>
        <v>65.87</v>
      </c>
      <c r="BE6" s="20" t="str">
        <f>IF(BE7="","",IF(BE7="-","【-】","【"&amp;SUBSTITUTE(TEXT(BE7,"#,##0.00"),"-","△")&amp;"】"))</f>
        <v>【73.44】</v>
      </c>
      <c r="BF6" s="21" t="str">
        <f>IF(BF7="",NA(),BF7)</f>
        <v>-</v>
      </c>
      <c r="BG6" s="21" t="str">
        <f t="shared" ref="BG6:BO6" si="7">IF(BG7="",NA(),BG7)</f>
        <v>-</v>
      </c>
      <c r="BH6" s="21">
        <f t="shared" si="7"/>
        <v>34.94</v>
      </c>
      <c r="BI6" s="21">
        <f t="shared" si="7"/>
        <v>26.7</v>
      </c>
      <c r="BJ6" s="21">
        <f t="shared" si="7"/>
        <v>20.55</v>
      </c>
      <c r="BK6" s="21" t="str">
        <f t="shared" si="7"/>
        <v>-</v>
      </c>
      <c r="BL6" s="21" t="str">
        <f t="shared" si="7"/>
        <v>-</v>
      </c>
      <c r="BM6" s="21">
        <f t="shared" si="7"/>
        <v>1245.0999999999999</v>
      </c>
      <c r="BN6" s="21">
        <f t="shared" si="7"/>
        <v>765.48</v>
      </c>
      <c r="BO6" s="21">
        <f t="shared" si="7"/>
        <v>742.08</v>
      </c>
      <c r="BP6" s="20" t="str">
        <f>IF(BP7="","",IF(BP7="-","【-】","【"&amp;SUBSTITUTE(TEXT(BP7,"#,##0.00"),"-","△")&amp;"】"))</f>
        <v>【652.82】</v>
      </c>
      <c r="BQ6" s="21" t="str">
        <f>IF(BQ7="",NA(),BQ7)</f>
        <v>-</v>
      </c>
      <c r="BR6" s="21" t="str">
        <f t="shared" ref="BR6:BZ6" si="8">IF(BR7="",NA(),BR7)</f>
        <v>-</v>
      </c>
      <c r="BS6" s="21">
        <f t="shared" si="8"/>
        <v>137.91999999999999</v>
      </c>
      <c r="BT6" s="21">
        <f t="shared" si="8"/>
        <v>131.41999999999999</v>
      </c>
      <c r="BU6" s="21">
        <f t="shared" si="8"/>
        <v>69.63</v>
      </c>
      <c r="BV6" s="21" t="str">
        <f t="shared" si="8"/>
        <v>-</v>
      </c>
      <c r="BW6" s="21" t="str">
        <f t="shared" si="8"/>
        <v>-</v>
      </c>
      <c r="BX6" s="21">
        <f t="shared" si="8"/>
        <v>79.77</v>
      </c>
      <c r="BY6" s="21">
        <f t="shared" si="8"/>
        <v>87.8</v>
      </c>
      <c r="BZ6" s="21">
        <f t="shared" si="8"/>
        <v>86.51</v>
      </c>
      <c r="CA6" s="20" t="str">
        <f>IF(CA7="","",IF(CA7="-","【-】","【"&amp;SUBSTITUTE(TEXT(CA7,"#,##0.00"),"-","△")&amp;"】"))</f>
        <v>【97.61】</v>
      </c>
      <c r="CB6" s="21" t="str">
        <f>IF(CB7="",NA(),CB7)</f>
        <v>-</v>
      </c>
      <c r="CC6" s="21" t="str">
        <f t="shared" ref="CC6:CK6" si="9">IF(CC7="",NA(),CC7)</f>
        <v>-</v>
      </c>
      <c r="CD6" s="21">
        <f t="shared" si="9"/>
        <v>170.28</v>
      </c>
      <c r="CE6" s="21">
        <f t="shared" si="9"/>
        <v>179.2</v>
      </c>
      <c r="CF6" s="21">
        <f t="shared" si="9"/>
        <v>354.45</v>
      </c>
      <c r="CG6" s="21" t="str">
        <f t="shared" si="9"/>
        <v>-</v>
      </c>
      <c r="CH6" s="21" t="str">
        <f t="shared" si="9"/>
        <v>-</v>
      </c>
      <c r="CI6" s="21">
        <f t="shared" si="9"/>
        <v>214.56</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49.47</v>
      </c>
      <c r="CU6" s="21">
        <f t="shared" si="10"/>
        <v>55.78</v>
      </c>
      <c r="CV6" s="21">
        <f t="shared" si="10"/>
        <v>54.86</v>
      </c>
      <c r="CW6" s="20" t="str">
        <f>IF(CW7="","",IF(CW7="-","【-】","【"&amp;SUBSTITUTE(TEXT(CW7,"#,##0.00"),"-","△")&amp;"】"))</f>
        <v>【59.10】</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82.06</v>
      </c>
      <c r="DF6" s="21">
        <f t="shared" si="11"/>
        <v>91.78</v>
      </c>
      <c r="DG6" s="21">
        <f t="shared" si="11"/>
        <v>91.37</v>
      </c>
      <c r="DH6" s="20" t="str">
        <f>IF(DH7="","",IF(DH7="-","【-】","【"&amp;SUBSTITUTE(TEXT(DH7,"#,##0.00"),"-","△")&amp;"】"))</f>
        <v>【95.82】</v>
      </c>
      <c r="DI6" s="21" t="str">
        <f>IF(DI7="",NA(),DI7)</f>
        <v>-</v>
      </c>
      <c r="DJ6" s="21" t="str">
        <f t="shared" ref="DJ6:DR6" si="12">IF(DJ7="",NA(),DJ7)</f>
        <v>-</v>
      </c>
      <c r="DK6" s="21">
        <f t="shared" si="12"/>
        <v>3.83</v>
      </c>
      <c r="DL6" s="21">
        <f t="shared" si="12"/>
        <v>7.67</v>
      </c>
      <c r="DM6" s="21">
        <f t="shared" si="12"/>
        <v>11.5</v>
      </c>
      <c r="DN6" s="21" t="str">
        <f t="shared" si="12"/>
        <v>-</v>
      </c>
      <c r="DO6" s="21" t="str">
        <f t="shared" si="12"/>
        <v>-</v>
      </c>
      <c r="DP6" s="21">
        <f t="shared" si="12"/>
        <v>19.93</v>
      </c>
      <c r="DQ6" s="21">
        <f t="shared" si="12"/>
        <v>26.89</v>
      </c>
      <c r="DR6" s="21">
        <f t="shared" si="12"/>
        <v>29.42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0.75</v>
      </c>
      <c r="EC6" s="21">
        <f t="shared" si="13"/>
        <v>0.74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7.0000000000000007E-2</v>
      </c>
      <c r="EO6" s="20" t="str">
        <f>IF(EO7="","",IF(EO7="-","【-】","【"&amp;SUBSTITUTE(TEXT(EO7,"#,##0.00"),"-","△")&amp;"】"))</f>
        <v>【0.23】</v>
      </c>
    </row>
    <row r="7" spans="1:148" s="22" customFormat="1" x14ac:dyDescent="0.15">
      <c r="A7" s="14"/>
      <c r="B7" s="23">
        <v>2022</v>
      </c>
      <c r="C7" s="23">
        <v>89354</v>
      </c>
      <c r="D7" s="23">
        <v>46</v>
      </c>
      <c r="E7" s="23">
        <v>17</v>
      </c>
      <c r="F7" s="23">
        <v>1</v>
      </c>
      <c r="G7" s="23">
        <v>0</v>
      </c>
      <c r="H7" s="23" t="s">
        <v>96</v>
      </c>
      <c r="I7" s="23" t="s">
        <v>97</v>
      </c>
      <c r="J7" s="23" t="s">
        <v>98</v>
      </c>
      <c r="K7" s="23" t="s">
        <v>99</v>
      </c>
      <c r="L7" s="23" t="s">
        <v>100</v>
      </c>
      <c r="M7" s="23" t="s">
        <v>101</v>
      </c>
      <c r="N7" s="24" t="s">
        <v>102</v>
      </c>
      <c r="O7" s="24">
        <v>99.66</v>
      </c>
      <c r="P7" s="24">
        <v>0.19</v>
      </c>
      <c r="Q7" s="24">
        <v>100</v>
      </c>
      <c r="R7" s="24">
        <v>4620</v>
      </c>
      <c r="S7" s="24" t="s">
        <v>102</v>
      </c>
      <c r="T7" s="24" t="s">
        <v>102</v>
      </c>
      <c r="U7" s="24" t="s">
        <v>102</v>
      </c>
      <c r="V7" s="24">
        <v>368</v>
      </c>
      <c r="W7" s="24">
        <v>11.95</v>
      </c>
      <c r="X7" s="24">
        <v>30.79</v>
      </c>
      <c r="Y7" s="24" t="s">
        <v>102</v>
      </c>
      <c r="Z7" s="24" t="s">
        <v>102</v>
      </c>
      <c r="AA7" s="24">
        <v>102.31</v>
      </c>
      <c r="AB7" s="24">
        <v>102.22</v>
      </c>
      <c r="AC7" s="24">
        <v>96.94</v>
      </c>
      <c r="AD7" s="24" t="s">
        <v>102</v>
      </c>
      <c r="AE7" s="24" t="s">
        <v>102</v>
      </c>
      <c r="AF7" s="24">
        <v>107.81</v>
      </c>
      <c r="AG7" s="24">
        <v>104.64</v>
      </c>
      <c r="AH7" s="24">
        <v>105.35</v>
      </c>
      <c r="AI7" s="24">
        <v>106.11</v>
      </c>
      <c r="AJ7" s="24" t="s">
        <v>102</v>
      </c>
      <c r="AK7" s="24" t="s">
        <v>102</v>
      </c>
      <c r="AL7" s="24">
        <v>0</v>
      </c>
      <c r="AM7" s="24">
        <v>0</v>
      </c>
      <c r="AN7" s="24">
        <v>2.19</v>
      </c>
      <c r="AO7" s="24" t="s">
        <v>102</v>
      </c>
      <c r="AP7" s="24" t="s">
        <v>102</v>
      </c>
      <c r="AQ7" s="24">
        <v>18.2</v>
      </c>
      <c r="AR7" s="24">
        <v>25.76</v>
      </c>
      <c r="AS7" s="24">
        <v>26.07</v>
      </c>
      <c r="AT7" s="24">
        <v>3.15</v>
      </c>
      <c r="AU7" s="24" t="s">
        <v>102</v>
      </c>
      <c r="AV7" s="24" t="s">
        <v>102</v>
      </c>
      <c r="AW7" s="24">
        <v>4837.24</v>
      </c>
      <c r="AX7" s="24">
        <v>5264.96</v>
      </c>
      <c r="AY7" s="24">
        <v>3218.57</v>
      </c>
      <c r="AZ7" s="24" t="s">
        <v>102</v>
      </c>
      <c r="BA7" s="24" t="s">
        <v>102</v>
      </c>
      <c r="BB7" s="24">
        <v>48.56</v>
      </c>
      <c r="BC7" s="24">
        <v>65.56</v>
      </c>
      <c r="BD7" s="24">
        <v>65.87</v>
      </c>
      <c r="BE7" s="24">
        <v>73.44</v>
      </c>
      <c r="BF7" s="24" t="s">
        <v>102</v>
      </c>
      <c r="BG7" s="24" t="s">
        <v>102</v>
      </c>
      <c r="BH7" s="24">
        <v>34.94</v>
      </c>
      <c r="BI7" s="24">
        <v>26.7</v>
      </c>
      <c r="BJ7" s="24">
        <v>20.55</v>
      </c>
      <c r="BK7" s="24" t="s">
        <v>102</v>
      </c>
      <c r="BL7" s="24" t="s">
        <v>102</v>
      </c>
      <c r="BM7" s="24">
        <v>1245.0999999999999</v>
      </c>
      <c r="BN7" s="24">
        <v>765.48</v>
      </c>
      <c r="BO7" s="24">
        <v>742.08</v>
      </c>
      <c r="BP7" s="24">
        <v>652.82000000000005</v>
      </c>
      <c r="BQ7" s="24" t="s">
        <v>102</v>
      </c>
      <c r="BR7" s="24" t="s">
        <v>102</v>
      </c>
      <c r="BS7" s="24">
        <v>137.91999999999999</v>
      </c>
      <c r="BT7" s="24">
        <v>131.41999999999999</v>
      </c>
      <c r="BU7" s="24">
        <v>69.63</v>
      </c>
      <c r="BV7" s="24" t="s">
        <v>102</v>
      </c>
      <c r="BW7" s="24" t="s">
        <v>102</v>
      </c>
      <c r="BX7" s="24">
        <v>79.77</v>
      </c>
      <c r="BY7" s="24">
        <v>87.8</v>
      </c>
      <c r="BZ7" s="24">
        <v>86.51</v>
      </c>
      <c r="CA7" s="24">
        <v>97.61</v>
      </c>
      <c r="CB7" s="24" t="s">
        <v>102</v>
      </c>
      <c r="CC7" s="24" t="s">
        <v>102</v>
      </c>
      <c r="CD7" s="24">
        <v>170.28</v>
      </c>
      <c r="CE7" s="24">
        <v>179.2</v>
      </c>
      <c r="CF7" s="24">
        <v>354.45</v>
      </c>
      <c r="CG7" s="24" t="s">
        <v>102</v>
      </c>
      <c r="CH7" s="24" t="s">
        <v>102</v>
      </c>
      <c r="CI7" s="24">
        <v>214.56</v>
      </c>
      <c r="CJ7" s="24">
        <v>187.69</v>
      </c>
      <c r="CK7" s="24">
        <v>188.24</v>
      </c>
      <c r="CL7" s="24">
        <v>138.29</v>
      </c>
      <c r="CM7" s="24" t="s">
        <v>102</v>
      </c>
      <c r="CN7" s="24" t="s">
        <v>102</v>
      </c>
      <c r="CO7" s="24" t="s">
        <v>102</v>
      </c>
      <c r="CP7" s="24" t="s">
        <v>102</v>
      </c>
      <c r="CQ7" s="24" t="s">
        <v>102</v>
      </c>
      <c r="CR7" s="24" t="s">
        <v>102</v>
      </c>
      <c r="CS7" s="24" t="s">
        <v>102</v>
      </c>
      <c r="CT7" s="24">
        <v>49.47</v>
      </c>
      <c r="CU7" s="24">
        <v>55.78</v>
      </c>
      <c r="CV7" s="24">
        <v>54.86</v>
      </c>
      <c r="CW7" s="24">
        <v>59.1</v>
      </c>
      <c r="CX7" s="24" t="s">
        <v>102</v>
      </c>
      <c r="CY7" s="24" t="s">
        <v>102</v>
      </c>
      <c r="CZ7" s="24">
        <v>100</v>
      </c>
      <c r="DA7" s="24">
        <v>100</v>
      </c>
      <c r="DB7" s="24">
        <v>100</v>
      </c>
      <c r="DC7" s="24" t="s">
        <v>102</v>
      </c>
      <c r="DD7" s="24" t="s">
        <v>102</v>
      </c>
      <c r="DE7" s="24">
        <v>82.06</v>
      </c>
      <c r="DF7" s="24">
        <v>91.78</v>
      </c>
      <c r="DG7" s="24">
        <v>91.37</v>
      </c>
      <c r="DH7" s="24">
        <v>95.82</v>
      </c>
      <c r="DI7" s="24" t="s">
        <v>102</v>
      </c>
      <c r="DJ7" s="24" t="s">
        <v>102</v>
      </c>
      <c r="DK7" s="24">
        <v>3.83</v>
      </c>
      <c r="DL7" s="24">
        <v>7.67</v>
      </c>
      <c r="DM7" s="24">
        <v>11.5</v>
      </c>
      <c r="DN7" s="24" t="s">
        <v>102</v>
      </c>
      <c r="DO7" s="24" t="s">
        <v>102</v>
      </c>
      <c r="DP7" s="24">
        <v>19.93</v>
      </c>
      <c r="DQ7" s="24">
        <v>26.89</v>
      </c>
      <c r="DR7" s="24">
        <v>29.42</v>
      </c>
      <c r="DS7" s="24">
        <v>39.74</v>
      </c>
      <c r="DT7" s="24" t="s">
        <v>102</v>
      </c>
      <c r="DU7" s="24" t="s">
        <v>102</v>
      </c>
      <c r="DV7" s="24">
        <v>0</v>
      </c>
      <c r="DW7" s="24">
        <v>0</v>
      </c>
      <c r="DX7" s="24">
        <v>0</v>
      </c>
      <c r="DY7" s="24" t="s">
        <v>102</v>
      </c>
      <c r="DZ7" s="24" t="s">
        <v>102</v>
      </c>
      <c r="EA7" s="24">
        <v>0</v>
      </c>
      <c r="EB7" s="24">
        <v>0.75</v>
      </c>
      <c r="EC7" s="24">
        <v>0.74</v>
      </c>
      <c r="ED7" s="24">
        <v>7.62</v>
      </c>
      <c r="EE7" s="24" t="s">
        <v>102</v>
      </c>
      <c r="EF7" s="24" t="s">
        <v>102</v>
      </c>
      <c r="EG7" s="24">
        <v>0</v>
      </c>
      <c r="EH7" s="24">
        <v>0</v>
      </c>
      <c r="EI7" s="24">
        <v>0</v>
      </c>
      <c r="EJ7" s="24" t="s">
        <v>102</v>
      </c>
      <c r="EK7" s="24" t="s">
        <v>102</v>
      </c>
      <c r="EL7" s="24">
        <v>0.32</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2024-02-22T02:06:52Z</cp:lastPrinted>
  <dcterms:created xsi:type="dcterms:W3CDTF">2023-12-12T00:43:50Z</dcterms:created>
  <dcterms:modified xsi:type="dcterms:W3CDTF">2024-02-22T02:06:56Z</dcterms:modified>
  <cp:category/>
</cp:coreProperties>
</file>