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10_公共下水道（法非適）6\"/>
    </mc:Choice>
  </mc:AlternateContent>
  <workbookProtection workbookAlgorithmName="SHA-512" workbookHashValue="vQmvRnHJIrbhQDNVYOHEzlmzntGczko3YXPap+04PCCYpRAs7Za0UawuXmOrLRMD1YYBCyHmha1RmvL52cY42Q==" workbookSaltValue="GWAcKaCd5penQVj+cNISmA==" workbookSpinCount="100000" lockStructure="1"/>
  <bookViews>
    <workbookView xWindow="0" yWindow="0" windowWidth="28800" windowHeight="118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R6" i="5"/>
  <c r="AD10" i="4" s="1"/>
  <c r="Q6" i="5"/>
  <c r="P6" i="5"/>
  <c r="O6" i="5"/>
  <c r="I10" i="4" s="1"/>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L10" i="4"/>
  <c r="W10" i="4"/>
  <c r="P10" i="4"/>
  <c r="BB8" i="4"/>
  <c r="AT8" i="4"/>
  <c r="AL8" i="4"/>
  <c r="I8" i="4"/>
  <c r="B6" i="4"/>
</calcChain>
</file>

<file path=xl/sharedStrings.xml><?xml version="1.0" encoding="utf-8"?>
<sst xmlns="http://schemas.openxmlformats.org/spreadsheetml/2006/main" count="241" uniqueCount="119">
  <si>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</si>
  <si>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</si>
  <si>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</si>
  <si>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</si>
  <si>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</si>
  <si>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</si>
  <si>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</si>
  <si>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</si>
  <si>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</si>
  <si>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</si>
  <si>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</si>
  <si>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</si>
  <si>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</si>
  <si>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</si>
  <si>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</si>
  <si>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</si>
  <si>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</si>
  <si>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</si>
  <si>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</si>
  <si>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</si>
  <si>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</si>
  <si>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</si>
  <si>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</si>
  <si>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</si>
  <si>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</si>
  <si>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</si>
  <si>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</si>
  <si>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</si>
  <si>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</si>
  <si>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</si>
  <si>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</si>
  <si>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</si>
  <si>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</si>
  <si>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</si>
  <si>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</si>
  <si>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</si>
  <si>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</si>
  <si>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</si>
  <si>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</si>
  <si>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</si>
  <si>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</si>
  <si>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</si>
  <si>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</si>
  <si>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</si>
  <si>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</si>
  <si>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</si>
  <si>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</si>
  <si>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</si>
  <si>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</si>
  <si>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</si>
  <si>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</si>
  <si>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</si>
  <si>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</si>
  <si>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</si>
  <si>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</si>
  <si>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</si>
  <si>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</si>
  <si>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</si>
  <si>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</si>
  <si>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</si>
  <si>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</si>
  <si>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</si>
  <si>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</si>
  <si>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</si>
  <si>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</si>
  <si>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</si>
  <si>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</si>
  <si>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</si>
  <si>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</si>
  <si>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</si>
  <si>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</si>
  <si>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</si>
  <si>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</si>
  <si>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</si>
  <si>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</si>
  <si>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</si>
  <si>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</si>
  <si>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</si>
  <si>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</si>
  <si>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</si>
  <si>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</si>
  <si>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</si>
  <si>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</si>
  <si>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</si>
  <si>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</si>
  <si>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</si>
  <si>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</si>
  <si>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</si>
  <si>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</si>
  <si>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</si>
  <si>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</si>
  <si>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</si>
  <si>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</si>
  <si>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</si>
  <si>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</si>
  <si>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</si>
  <si>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</si>
  <si>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利根町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</si>
  <si>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</si>
  <si>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</si>
  <si>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</si>
  <si>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</si>
  <si>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</si>
  <si>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</si>
  <si>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</si>
  <si>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</si>
  <si>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</si>
  <si>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</si>
  <si>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</si>
  <si>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</si>
  <si>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</si>
  <si>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</si>
  <si>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</si>
  <si>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</si>
  <si>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</si>
  <si>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</si>
  <si>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町の公共下水道事業は，企業債残高対事業規模比率と水洗化率に関しては，現在の水準を今後も維持する。収益的収支比率と経費回収率については，改善に向け，使用料金の見直しを検討する必要がある。今後も健全な事業継続のために，経営状況を比較・分析し，当町における問題点を明らかにしながら経営改善を図っていく必要がある。</t>
    <rPh sb="0" eb="2">
      <t>トウチョウ</t>
    </rPh>
    <rPh sb="3" eb="5">
      <t>コウキョウ</t>
    </rPh>
    <rPh sb="5" eb="8">
      <t>ゲスイドウ</t>
    </rPh>
    <rPh sb="8" eb="10">
      <t>ジギョウ</t>
    </rPh>
    <rPh sb="12" eb="14">
      <t>キギョウ</t>
    </rPh>
    <rPh sb="14" eb="15">
      <t>サイ</t>
    </rPh>
    <rPh sb="15" eb="17">
      <t>ザンダカ</t>
    </rPh>
    <rPh sb="17" eb="18">
      <t>タイ</t>
    </rPh>
    <rPh sb="18" eb="20">
      <t>ジギョウ</t>
    </rPh>
    <rPh sb="20" eb="22">
      <t>キボ</t>
    </rPh>
    <rPh sb="22" eb="24">
      <t>ヒリツ</t>
    </rPh>
    <rPh sb="25" eb="28">
      <t>スイセンカ</t>
    </rPh>
    <rPh sb="28" eb="29">
      <t>リツ</t>
    </rPh>
    <rPh sb="30" eb="31">
      <t>カン</t>
    </rPh>
    <rPh sb="35" eb="37">
      <t>ゲンザイ</t>
    </rPh>
    <rPh sb="38" eb="40">
      <t>スイジュン</t>
    </rPh>
    <rPh sb="41" eb="43">
      <t>コンゴ</t>
    </rPh>
    <rPh sb="44" eb="46">
      <t>イジ</t>
    </rPh>
    <rPh sb="49" eb="52">
      <t>シュウエキテキ</t>
    </rPh>
    <rPh sb="52" eb="54">
      <t>シュウシ</t>
    </rPh>
    <rPh sb="54" eb="56">
      <t>ヒリツ</t>
    </rPh>
    <rPh sb="57" eb="59">
      <t>ケイヒ</t>
    </rPh>
    <rPh sb="59" eb="61">
      <t>カイシュウ</t>
    </rPh>
    <rPh sb="61" eb="62">
      <t>リツ</t>
    </rPh>
    <rPh sb="68" eb="70">
      <t>カイゼン</t>
    </rPh>
    <rPh sb="71" eb="72">
      <t>ム</t>
    </rPh>
    <rPh sb="74" eb="77">
      <t>シヨウリョウ</t>
    </rPh>
    <rPh sb="77" eb="78">
      <t>キン</t>
    </rPh>
    <rPh sb="79" eb="81">
      <t>ミナオ</t>
    </rPh>
    <rPh sb="83" eb="85">
      <t>ケントウ</t>
    </rPh>
    <rPh sb="87" eb="89">
      <t>ヒツヨウ</t>
    </rPh>
    <rPh sb="93" eb="95">
      <t>コンゴ</t>
    </rPh>
    <rPh sb="96" eb="98">
      <t>ケンゼン</t>
    </rPh>
    <rPh sb="99" eb="101">
      <t>ジギョウ</t>
    </rPh>
    <rPh sb="101" eb="103">
      <t>ケイゾク</t>
    </rPh>
    <rPh sb="108" eb="110">
      <t>ケイエイ</t>
    </rPh>
    <rPh sb="110" eb="112">
      <t>ジョウキョウ</t>
    </rPh>
    <rPh sb="113" eb="115">
      <t>ヒカク</t>
    </rPh>
    <rPh sb="116" eb="118">
      <t>ブンセキ</t>
    </rPh>
    <rPh sb="120" eb="122">
      <t>トウチョウ</t>
    </rPh>
    <rPh sb="126" eb="129">
      <t>モンダイテン</t>
    </rPh>
    <rPh sb="130" eb="131">
      <t>アキ</t>
    </rPh>
    <rPh sb="138" eb="140">
      <t>ケイエイ</t>
    </rPh>
    <rPh sb="140" eb="142">
      <t>カイゼン</t>
    </rPh>
    <rPh sb="143" eb="144">
      <t>ハカ</t>
    </rPh>
    <rPh sb="148" eb="150">
      <t>ヒツヨウ</t>
    </rPh>
    <phoneticPr fontId="4"/>
  </si>
  <si>
    <t>①収益的収支比率
主に地方債償還金が多く，過去5年間の平均は約93%となっている。地方債償還金額は年々減っているため，今後さらなる改善が見込まれる。
④企業債残高対事業規模比率
類似団体平均値と比較すると，令和4年度は326%であり，平均値(804％)の半分以下と極めて低くなっている。
今後も適切な更新事業を行いながら，この水準を保てるよう努めていく。
⑤経費回収率
類似団体と比較し，平均的な経費回収率と言える。
今後は，適正な使用料収入を確保することで経費回収率の改善に繋がるよう，料金改定を視野に入れた検討をする必要がある。
⑥汚水処理原価
類似団体の平均汚水処理原価と比較し，当町の汚水処理原価は低いと言える。
汚水処理原価とは，有収水量1㎥あたりの汚水処理費であるが，汚水処理費＝使用料収入とすることが健全な下水道財政に向けた経営であると言える。今後も維持管理費が増加するなか，汚水処理費の削減に努め，効率的な経営に取り組んでいく。
⑧水洗化率
類似団体と比較すると，高い水洗化率である。今後もこの水準を保てるよう，住民に向けた下水道の普及・啓発に努めたい。</t>
    <rPh sb="1" eb="4">
      <t>シュウエキテキ</t>
    </rPh>
    <rPh sb="4" eb="6">
      <t>シュウシ</t>
    </rPh>
    <rPh sb="6" eb="8">
      <t>ヒリツ</t>
    </rPh>
    <rPh sb="9" eb="10">
      <t>オモ</t>
    </rPh>
    <rPh sb="11" eb="14">
      <t>チホウサイ</t>
    </rPh>
    <rPh sb="14" eb="16">
      <t>ショウカン</t>
    </rPh>
    <rPh sb="16" eb="17">
      <t>キン</t>
    </rPh>
    <rPh sb="18" eb="19">
      <t>オオ</t>
    </rPh>
    <rPh sb="21" eb="23">
      <t>カコ</t>
    </rPh>
    <rPh sb="24" eb="25">
      <t>ネン</t>
    </rPh>
    <rPh sb="25" eb="26">
      <t>カン</t>
    </rPh>
    <rPh sb="27" eb="29">
      <t>ヘイキン</t>
    </rPh>
    <rPh sb="30" eb="31">
      <t>ヤク</t>
    </rPh>
    <rPh sb="41" eb="44">
      <t>チホウサイ</t>
    </rPh>
    <rPh sb="44" eb="46">
      <t>ショウカン</t>
    </rPh>
    <rPh sb="46" eb="47">
      <t>キン</t>
    </rPh>
    <rPh sb="47" eb="48">
      <t>ガク</t>
    </rPh>
    <rPh sb="49" eb="51">
      <t>ネンネン</t>
    </rPh>
    <rPh sb="51" eb="52">
      <t>ヘ</t>
    </rPh>
    <rPh sb="59" eb="61">
      <t>コンゴ</t>
    </rPh>
    <rPh sb="65" eb="67">
      <t>カイゼン</t>
    </rPh>
    <rPh sb="68" eb="70">
      <t>ミコ</t>
    </rPh>
    <rPh sb="76" eb="78">
      <t>キギョウ</t>
    </rPh>
    <rPh sb="78" eb="79">
      <t>サイ</t>
    </rPh>
    <rPh sb="79" eb="81">
      <t>ザンダカ</t>
    </rPh>
    <rPh sb="81" eb="82">
      <t>タイ</t>
    </rPh>
    <rPh sb="82" eb="84">
      <t>ジギョウ</t>
    </rPh>
    <rPh sb="84" eb="86">
      <t>キボ</t>
    </rPh>
    <rPh sb="86" eb="88">
      <t>ヒリツ</t>
    </rPh>
    <rPh sb="89" eb="91">
      <t>ルイジ</t>
    </rPh>
    <rPh sb="91" eb="93">
      <t>ダンタイ</t>
    </rPh>
    <rPh sb="93" eb="96">
      <t>ヘイキンチ</t>
    </rPh>
    <rPh sb="97" eb="99">
      <t>ヒカク</t>
    </rPh>
    <rPh sb="103" eb="105">
      <t>レイワ</t>
    </rPh>
    <rPh sb="106" eb="108">
      <t>ネンド</t>
    </rPh>
    <rPh sb="117" eb="120">
      <t>ヘイキンチ</t>
    </rPh>
    <rPh sb="127" eb="131">
      <t>ハンブンイカ</t>
    </rPh>
    <rPh sb="132" eb="133">
      <t>キワ</t>
    </rPh>
    <rPh sb="135" eb="136">
      <t>ヒク</t>
    </rPh>
    <rPh sb="144" eb="146">
      <t>コンゴ</t>
    </rPh>
    <rPh sb="147" eb="149">
      <t>テキセツ</t>
    </rPh>
    <rPh sb="150" eb="152">
      <t>コウシン</t>
    </rPh>
    <rPh sb="152" eb="154">
      <t>ジギョウ</t>
    </rPh>
    <rPh sb="155" eb="156">
      <t>オコナ</t>
    </rPh>
    <rPh sb="163" eb="165">
      <t>スイジュン</t>
    </rPh>
    <rPh sb="166" eb="167">
      <t>タモ</t>
    </rPh>
    <rPh sb="171" eb="172">
      <t>ツト</t>
    </rPh>
    <rPh sb="179" eb="181">
      <t>ケイヒ</t>
    </rPh>
    <rPh sb="181" eb="183">
      <t>カイシュウ</t>
    </rPh>
    <rPh sb="183" eb="184">
      <t>リツ</t>
    </rPh>
    <rPh sb="185" eb="187">
      <t>ルイジ</t>
    </rPh>
    <rPh sb="187" eb="189">
      <t>ダンタイ</t>
    </rPh>
    <rPh sb="190" eb="192">
      <t>ヒカク</t>
    </rPh>
    <rPh sb="194" eb="197">
      <t>ヘイキンテキ</t>
    </rPh>
    <rPh sb="198" eb="200">
      <t>ケイヒ</t>
    </rPh>
    <rPh sb="200" eb="202">
      <t>カイシュウ</t>
    </rPh>
    <rPh sb="202" eb="203">
      <t>リツ</t>
    </rPh>
    <rPh sb="204" eb="205">
      <t>イ</t>
    </rPh>
    <rPh sb="209" eb="211">
      <t>コンゴ</t>
    </rPh>
    <rPh sb="213" eb="215">
      <t>テキセイ</t>
    </rPh>
    <rPh sb="216" eb="219">
      <t>シヨウリョウ</t>
    </rPh>
    <rPh sb="219" eb="221">
      <t>シュウニュウ</t>
    </rPh>
    <rPh sb="222" eb="224">
      <t>カクホ</t>
    </rPh>
    <rPh sb="229" eb="231">
      <t>ケイヒ</t>
    </rPh>
    <rPh sb="231" eb="233">
      <t>カイシュウ</t>
    </rPh>
    <rPh sb="233" eb="234">
      <t>リツ</t>
    </rPh>
    <rPh sb="235" eb="237">
      <t>カイゼン</t>
    </rPh>
    <rPh sb="238" eb="239">
      <t>ツナ</t>
    </rPh>
    <rPh sb="249" eb="251">
      <t>シヤ</t>
    </rPh>
    <rPh sb="252" eb="253">
      <t>イ</t>
    </rPh>
    <rPh sb="255" eb="257">
      <t>ケントウ</t>
    </rPh>
    <rPh sb="260" eb="262">
      <t>ヒツヨウ</t>
    </rPh>
    <rPh sb="268" eb="270">
      <t>オスイ</t>
    </rPh>
    <rPh sb="270" eb="272">
      <t>ショリ</t>
    </rPh>
    <rPh sb="272" eb="274">
      <t>ゲンカ</t>
    </rPh>
    <rPh sb="275" eb="277">
      <t>ルイジ</t>
    </rPh>
    <rPh sb="277" eb="279">
      <t>ダンタイ</t>
    </rPh>
    <rPh sb="280" eb="282">
      <t>ヘイキン</t>
    </rPh>
    <rPh sb="282" eb="284">
      <t>オスイ</t>
    </rPh>
    <rPh sb="284" eb="286">
      <t>ショリ</t>
    </rPh>
    <rPh sb="286" eb="288">
      <t>ゲンカ</t>
    </rPh>
    <rPh sb="289" eb="291">
      <t>ヒカク</t>
    </rPh>
    <rPh sb="293" eb="295">
      <t>トウチョウ</t>
    </rPh>
    <rPh sb="296" eb="298">
      <t>オスイ</t>
    </rPh>
    <rPh sb="298" eb="300">
      <t>ショリ</t>
    </rPh>
    <rPh sb="300" eb="302">
      <t>ゲンカ</t>
    </rPh>
    <rPh sb="303" eb="304">
      <t>ヒク</t>
    </rPh>
    <rPh sb="306" eb="307">
      <t>イ</t>
    </rPh>
    <rPh sb="311" eb="313">
      <t>オスイ</t>
    </rPh>
    <rPh sb="313" eb="315">
      <t>ショリ</t>
    </rPh>
    <rPh sb="315" eb="317">
      <t>ゲンカ</t>
    </rPh>
    <rPh sb="320" eb="322">
      <t>ユウシュウ</t>
    </rPh>
    <rPh sb="322" eb="324">
      <t>スイリョウ</t>
    </rPh>
    <rPh sb="330" eb="332">
      <t>オスイ</t>
    </rPh>
    <rPh sb="332" eb="334">
      <t>ショリ</t>
    </rPh>
    <rPh sb="334" eb="335">
      <t>ヒ</t>
    </rPh>
    <rPh sb="340" eb="342">
      <t>オスイ</t>
    </rPh>
    <rPh sb="342" eb="344">
      <t>ショリ</t>
    </rPh>
    <rPh sb="344" eb="345">
      <t>ヒ</t>
    </rPh>
    <rPh sb="346" eb="349">
      <t>シヨウリョウ</t>
    </rPh>
    <rPh sb="349" eb="351">
      <t>シュウニュウ</t>
    </rPh>
    <rPh sb="357" eb="359">
      <t>ケンゼン</t>
    </rPh>
    <rPh sb="360" eb="363">
      <t>ゲスイドウ</t>
    </rPh>
    <rPh sb="363" eb="365">
      <t>ザイセイ</t>
    </rPh>
    <rPh sb="366" eb="367">
      <t>ム</t>
    </rPh>
    <rPh sb="369" eb="371">
      <t>ケイエイ</t>
    </rPh>
    <rPh sb="375" eb="376">
      <t>イ</t>
    </rPh>
    <rPh sb="379" eb="381">
      <t>コンゴ</t>
    </rPh>
    <rPh sb="382" eb="384">
      <t>イジ</t>
    </rPh>
    <rPh sb="384" eb="387">
      <t>カンリヒ</t>
    </rPh>
    <rPh sb="388" eb="390">
      <t>ゾウカ</t>
    </rPh>
    <rPh sb="395" eb="397">
      <t>オスイ</t>
    </rPh>
    <rPh sb="397" eb="399">
      <t>ショリ</t>
    </rPh>
    <rPh sb="399" eb="400">
      <t>ヒ</t>
    </rPh>
    <rPh sb="401" eb="403">
      <t>サクゲン</t>
    </rPh>
    <rPh sb="404" eb="405">
      <t>ツト</t>
    </rPh>
    <rPh sb="407" eb="410">
      <t>コウリツテキ</t>
    </rPh>
    <rPh sb="411" eb="413">
      <t>ケイエイ</t>
    </rPh>
    <rPh sb="414" eb="415">
      <t>ト</t>
    </rPh>
    <rPh sb="416" eb="417">
      <t>ク</t>
    </rPh>
    <rPh sb="424" eb="427">
      <t>スイセンカ</t>
    </rPh>
    <rPh sb="427" eb="428">
      <t>リツ</t>
    </rPh>
    <rPh sb="429" eb="431">
      <t>ルイジ</t>
    </rPh>
    <rPh sb="431" eb="433">
      <t>ダンタイ</t>
    </rPh>
    <rPh sb="434" eb="436">
      <t>ヒカク</t>
    </rPh>
    <rPh sb="440" eb="441">
      <t>タカ</t>
    </rPh>
    <rPh sb="442" eb="445">
      <t>スイセンカ</t>
    </rPh>
    <rPh sb="445" eb="446">
      <t>リツ</t>
    </rPh>
    <rPh sb="450" eb="452">
      <t>コンゴ</t>
    </rPh>
    <rPh sb="455" eb="457">
      <t>スイジュン</t>
    </rPh>
    <rPh sb="458" eb="459">
      <t>タモ</t>
    </rPh>
    <rPh sb="464" eb="466">
      <t>ジュウミン</t>
    </rPh>
    <rPh sb="467" eb="468">
      <t>ム</t>
    </rPh>
    <rPh sb="470" eb="473">
      <t>ゲスイドウ</t>
    </rPh>
    <rPh sb="474" eb="476">
      <t>フキュウ</t>
    </rPh>
    <rPh sb="477" eb="479">
      <t>ケイハツ</t>
    </rPh>
    <rPh sb="480" eb="481">
      <t>ツト</t>
    </rPh>
    <phoneticPr fontId="4"/>
  </si>
  <si>
    <t>③管渠改善率
平成25年度まで汚水管渠新設工事を行ってきたが，30年以上経過している汚水管渠が67kmと全体の68%を占めている。平成27度から汚水管渠更生工事を開始し，汚水管の耐震化・長寿命化を進めている。類似団体と比較すると，平均的な管渠改善率と言える。</t>
    <rPh sb="1" eb="3">
      <t>カンキョ</t>
    </rPh>
    <rPh sb="3" eb="5">
      <t>カイゼン</t>
    </rPh>
    <rPh sb="5" eb="6">
      <t>リツ</t>
    </rPh>
    <rPh sb="7" eb="9">
      <t>ヘイセイ</t>
    </rPh>
    <rPh sb="11" eb="13">
      <t>ネンド</t>
    </rPh>
    <rPh sb="15" eb="17">
      <t>オスイ</t>
    </rPh>
    <rPh sb="17" eb="19">
      <t>カンキョ</t>
    </rPh>
    <rPh sb="19" eb="21">
      <t>シンセツ</t>
    </rPh>
    <rPh sb="21" eb="23">
      <t>コウジ</t>
    </rPh>
    <rPh sb="24" eb="25">
      <t>オコナ</t>
    </rPh>
    <rPh sb="33" eb="36">
      <t>ネンイジョウ</t>
    </rPh>
    <rPh sb="36" eb="38">
      <t>ケイカ</t>
    </rPh>
    <rPh sb="42" eb="44">
      <t>オスイ</t>
    </rPh>
    <rPh sb="44" eb="46">
      <t>カンキョ</t>
    </rPh>
    <rPh sb="52" eb="54">
      <t>ゼンタイ</t>
    </rPh>
    <rPh sb="59" eb="60">
      <t>シ</t>
    </rPh>
    <rPh sb="65" eb="67">
      <t>ヘイセイ</t>
    </rPh>
    <rPh sb="72" eb="74">
      <t>オスイ</t>
    </rPh>
    <rPh sb="74" eb="76">
      <t>カンキョ</t>
    </rPh>
    <rPh sb="76" eb="78">
      <t>コウセイ</t>
    </rPh>
    <rPh sb="78" eb="80">
      <t>コウジ</t>
    </rPh>
    <rPh sb="81" eb="83">
      <t>カイシ</t>
    </rPh>
    <rPh sb="85" eb="87">
      <t>オスイ</t>
    </rPh>
    <rPh sb="87" eb="88">
      <t>カン</t>
    </rPh>
    <rPh sb="89" eb="92">
      <t>タイシンカ</t>
    </rPh>
    <rPh sb="93" eb="97">
      <t>チョウジュミョウカ</t>
    </rPh>
    <rPh sb="98" eb="99">
      <t>スス</t>
    </rPh>
    <rPh sb="104" eb="106">
      <t>ルイジ</t>
    </rPh>
    <rPh sb="106" eb="108">
      <t>ダンタイ</t>
    </rPh>
    <rPh sb="109" eb="111">
      <t>ヒカク</t>
    </rPh>
    <rPh sb="115" eb="118">
      <t>ヘイキンテキ</t>
    </rPh>
    <rPh sb="119" eb="121">
      <t>カンキョ</t>
    </rPh>
    <rPh sb="121" eb="123">
      <t>カイゼン</t>
    </rPh>
    <rPh sb="123" eb="124">
      <t>リツ</t>
    </rPh>
    <rPh sb="125" eb="126">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</si>
</sst>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0.18</c:v>
                </c:pt>
                <c:pt idx="1">
                  <c:v>0.25</c:v>
                </c:pt>
                <c:pt idx="2">
                  <c:v>0.16</c:v>
                </c:pt>
                <c:pt idx="3">
                  <c:v>0.18</c:v>
                </c:pt>
                <c:pt idx="4">
                  <c:v>0.11</c:v>
                </c:pt>
              </c:numCache>
            </c:numRef>
          </c:val>
          <c:extLst>
            <c:ext xmlns:c16="http://schemas.microsoft.com/office/drawing/2014/chart" uri="{C3380CC4-5D6E-409C-BE32-E72D297353CC}">
              <c16:uniqueId val="{00000000-8FB3-4C8D-9648-2BF1CF71A2E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c:ext xmlns:c16="http://schemas.microsoft.com/office/drawing/2014/chart" uri="{C3380CC4-5D6E-409C-BE32-E72D297353CC}">
              <c16:uniqueId val="{00000001-8FB3-4C8D-9648-2BF1CF71A2E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1C-49DC-8CB8-0C575C33199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c:ext xmlns:c16="http://schemas.microsoft.com/office/drawing/2014/chart" uri="{C3380CC4-5D6E-409C-BE32-E72D297353CC}">
              <c16:uniqueId val="{00000001-371C-49DC-8CB8-0C575C33199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96.98</c:v>
                </c:pt>
                <c:pt idx="1">
                  <c:v>97.01</c:v>
                </c:pt>
                <c:pt idx="2">
                  <c:v>97.27</c:v>
                </c:pt>
                <c:pt idx="3">
                  <c:v>97.32</c:v>
                </c:pt>
                <c:pt idx="4">
                  <c:v>97.57</c:v>
                </c:pt>
              </c:numCache>
            </c:numRef>
          </c:val>
          <c:extLst>
            <c:ext xmlns:c16="http://schemas.microsoft.com/office/drawing/2014/chart" uri="{C3380CC4-5D6E-409C-BE32-E72D297353CC}">
              <c16:uniqueId val="{00000000-AF98-445E-BB93-A2CAE017D9A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c:ext xmlns:c16="http://schemas.microsoft.com/office/drawing/2014/chart" uri="{C3380CC4-5D6E-409C-BE32-E72D297353CC}">
              <c16:uniqueId val="{00000001-AF98-445E-BB93-A2CAE017D9A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88.77</c:v>
                </c:pt>
                <c:pt idx="1">
                  <c:v>91.95</c:v>
                </c:pt>
                <c:pt idx="2">
                  <c:v>96.58</c:v>
                </c:pt>
                <c:pt idx="3">
                  <c:v>94.61</c:v>
                </c:pt>
                <c:pt idx="4">
                  <c:v>94.31</c:v>
                </c:pt>
              </c:numCache>
            </c:numRef>
          </c:val>
          <c:extLst>
            <c:ext xmlns:c16="http://schemas.microsoft.com/office/drawing/2014/chart" uri="{C3380CC4-5D6E-409C-BE32-E72D297353CC}">
              <c16:uniqueId val="{00000000-305F-48F2-8E54-DD10F67B0EE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5F-48F2-8E54-DD10F67B0EE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9D-41F0-B114-8A50BA3BFC6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9D-41F0-B114-8A50BA3BFC6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FA-4731-A166-4BC8E2A18CE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FA-4731-A166-4BC8E2A18CE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76-41D2-8EB7-129EDAB28AB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76-41D2-8EB7-129EDAB28AB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8A-4B72-80C9-CD4A17BE9F2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8A-4B72-80C9-CD4A17BE9F2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407.52</c:v>
                </c:pt>
                <c:pt idx="1">
                  <c:v>382.38</c:v>
                </c:pt>
                <c:pt idx="2">
                  <c:v>378.87</c:v>
                </c:pt>
                <c:pt idx="3">
                  <c:v>188.51</c:v>
                </c:pt>
                <c:pt idx="4">
                  <c:v>326.04000000000002</c:v>
                </c:pt>
              </c:numCache>
            </c:numRef>
          </c:val>
          <c:extLst>
            <c:ext xmlns:c16="http://schemas.microsoft.com/office/drawing/2014/chart" uri="{C3380CC4-5D6E-409C-BE32-E72D297353CC}">
              <c16:uniqueId val="{00000000-9065-49BF-8483-313C623A602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c:ext xmlns:c16="http://schemas.microsoft.com/office/drawing/2014/chart" uri="{C3380CC4-5D6E-409C-BE32-E72D297353CC}">
              <c16:uniqueId val="{00000001-9065-49BF-8483-313C623A602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88.45</c:v>
                </c:pt>
                <c:pt idx="1">
                  <c:v>87.07</c:v>
                </c:pt>
                <c:pt idx="2">
                  <c:v>84.19</c:v>
                </c:pt>
                <c:pt idx="3">
                  <c:v>87.75</c:v>
                </c:pt>
                <c:pt idx="4">
                  <c:v>87.85</c:v>
                </c:pt>
              </c:numCache>
            </c:numRef>
          </c:val>
          <c:extLst>
            <c:ext xmlns:c16="http://schemas.microsoft.com/office/drawing/2014/chart" uri="{C3380CC4-5D6E-409C-BE32-E72D297353CC}">
              <c16:uniqueId val="{00000000-4605-4A21-A9D9-467969F1EB1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c:ext xmlns:c16="http://schemas.microsoft.com/office/drawing/2014/chart" uri="{C3380CC4-5D6E-409C-BE32-E72D297353CC}">
              <c16:uniqueId val="{00000001-4605-4A21-A9D9-467969F1EB1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146.36000000000001</c:v>
                </c:pt>
                <c:pt idx="1">
                  <c:v>150</c:v>
                </c:pt>
                <c:pt idx="2">
                  <c:v>144.82</c:v>
                </c:pt>
                <c:pt idx="3">
                  <c:v>150</c:v>
                </c:pt>
                <c:pt idx="4">
                  <c:v>150</c:v>
                </c:pt>
              </c:numCache>
            </c:numRef>
          </c:val>
          <c:extLst>
            <c:ext xmlns:c16="http://schemas.microsoft.com/office/drawing/2014/chart" uri="{C3380CC4-5D6E-409C-BE32-E72D297353CC}">
              <c16:uniqueId val="{00000000-DF9F-4625-AB6A-33AF1CC2023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c:ext xmlns:c16="http://schemas.microsoft.com/office/drawing/2014/chart" uri="{C3380CC4-5D6E-409C-BE32-E72D297353CC}">
              <c16:uniqueId val="{00000001-DF9F-4625-AB6A-33AF1CC2023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利根町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15409</v>
      </c>
      <c r="AM8" s="37"/>
      <c r="AN8" s="37"/>
      <c r="AO8" s="37"/>
      <c r="AP8" s="37"/>
      <c r="AQ8" s="37"/>
      <c r="AR8" s="37"/>
      <c r="AS8" s="37"/>
      <c r="AT8" s="38">
        <f>データ!T6</f>
        <v>24.86</v>
      </c>
      <c r="AU8" s="38"/>
      <c r="AV8" s="38"/>
      <c r="AW8" s="38"/>
      <c r="AX8" s="38"/>
      <c r="AY8" s="38"/>
      <c r="AZ8" s="38"/>
      <c r="BA8" s="38"/>
      <c r="BB8" s="38">
        <f>データ!U6</f>
        <v>619.83000000000004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88.34</v>
      </c>
      <c r="Q10" s="38"/>
      <c r="R10" s="38"/>
      <c r="S10" s="38"/>
      <c r="T10" s="38"/>
      <c r="U10" s="38"/>
      <c r="V10" s="38"/>
      <c r="W10" s="38">
        <f>データ!Q6</f>
        <v>89.2</v>
      </c>
      <c r="X10" s="38"/>
      <c r="Y10" s="38"/>
      <c r="Z10" s="38"/>
      <c r="AA10" s="38"/>
      <c r="AB10" s="38"/>
      <c r="AC10" s="38"/>
      <c r="AD10" s="37">
        <f>データ!R6</f>
        <v>2640</v>
      </c>
      <c r="AE10" s="37"/>
      <c r="AF10" s="37"/>
      <c r="AG10" s="37"/>
      <c r="AH10" s="37"/>
      <c r="AI10" s="37"/>
      <c r="AJ10" s="37"/>
      <c r="AK10" s="2"/>
      <c r="AL10" s="37">
        <f>データ!V6</f>
        <v>13536</v>
      </c>
      <c r="AM10" s="37"/>
      <c r="AN10" s="37"/>
      <c r="AO10" s="37"/>
      <c r="AP10" s="37"/>
      <c r="AQ10" s="37"/>
      <c r="AR10" s="37"/>
      <c r="AS10" s="37"/>
      <c r="AT10" s="38">
        <f>データ!W6</f>
        <v>3.93</v>
      </c>
      <c r="AU10" s="38"/>
      <c r="AV10" s="38"/>
      <c r="AW10" s="38"/>
      <c r="AX10" s="38"/>
      <c r="AY10" s="38"/>
      <c r="AZ10" s="38"/>
      <c r="BA10" s="38"/>
      <c r="BB10" s="38">
        <f>データ!X6</f>
        <v>3444.27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kL6m30BAEzNlX6HP9AFihCTz2FaI9b8FwtAEHAaO0SS4Dbr0QSxncsCQcyrgoJ8E+PwOn2mMzbdtdF/xwqtYmA==" saltValue="NRwcTsotIjmwl6GOJCpkw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85642</v>
      </c>
      <c r="D6" s="19">
        <f t="shared" si="3"/>
        <v>47</v>
      </c>
      <c r="E6" s="19">
        <f t="shared" si="3"/>
        <v>17</v>
      </c>
      <c r="F6" s="19">
        <f t="shared" si="3"/>
        <v>1</v>
      </c>
      <c r="G6" s="19">
        <f t="shared" si="3"/>
        <v>0</v>
      </c>
      <c r="H6" s="19" t="str">
        <f t="shared" si="3"/>
        <v>茨城県　利根町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88.34</v>
      </c>
      <c r="Q6" s="20">
        <f t="shared" si="3"/>
        <v>89.2</v>
      </c>
      <c r="R6" s="20">
        <f t="shared" si="3"/>
        <v>2640</v>
      </c>
      <c r="S6" s="20">
        <f t="shared" si="3"/>
        <v>15409</v>
      </c>
      <c r="T6" s="20">
        <f t="shared" si="3"/>
        <v>24.86</v>
      </c>
      <c r="U6" s="20">
        <f t="shared" si="3"/>
        <v>619.83000000000004</v>
      </c>
      <c r="V6" s="20">
        <f t="shared" si="3"/>
        <v>13536</v>
      </c>
      <c r="W6" s="20">
        <f t="shared" si="3"/>
        <v>3.93</v>
      </c>
      <c r="X6" s="20">
        <f t="shared" si="3"/>
        <v>3444.27</v>
      </c>
      <c r="Y6" s="21">
        <f>IF(Y7="",NA(),Y7)</f>
        <v>88.77</v>
      </c>
      <c r="Z6" s="21">
        <f t="shared" ref="Z6:AH6" si="4">IF(Z7="",NA(),Z7)</f>
        <v>91.95</v>
      </c>
      <c r="AA6" s="21">
        <f t="shared" si="4"/>
        <v>96.58</v>
      </c>
      <c r="AB6" s="21">
        <f t="shared" si="4"/>
        <v>94.61</v>
      </c>
      <c r="AC6" s="21">
        <f t="shared" si="4"/>
        <v>94.31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407.52</v>
      </c>
      <c r="BG6" s="21">
        <f t="shared" ref="BG6:BO6" si="7">IF(BG7="",NA(),BG7)</f>
        <v>382.38</v>
      </c>
      <c r="BH6" s="21">
        <f t="shared" si="7"/>
        <v>378.87</v>
      </c>
      <c r="BI6" s="21">
        <f t="shared" si="7"/>
        <v>188.51</v>
      </c>
      <c r="BJ6" s="21">
        <f t="shared" si="7"/>
        <v>326.04000000000002</v>
      </c>
      <c r="BK6" s="21">
        <f t="shared" si="7"/>
        <v>768.62</v>
      </c>
      <c r="BL6" s="21">
        <f t="shared" si="7"/>
        <v>789.44</v>
      </c>
      <c r="BM6" s="21">
        <f t="shared" si="7"/>
        <v>789.08</v>
      </c>
      <c r="BN6" s="21">
        <f t="shared" si="7"/>
        <v>747.84</v>
      </c>
      <c r="BO6" s="21">
        <f t="shared" si="7"/>
        <v>804.98</v>
      </c>
      <c r="BP6" s="20" t="str">
        <f>IF(BP7="","",IF(BP7="-","【-】","【"&amp;SUBSTITUTE(TEXT(BP7,"#,##0.00"),"-","△")&amp;"】"))</f>
        <v>【652.82】</v>
      </c>
      <c r="BQ6" s="21">
        <f>IF(BQ7="",NA(),BQ7)</f>
        <v>88.45</v>
      </c>
      <c r="BR6" s="21">
        <f t="shared" ref="BR6:BZ6" si="8">IF(BR7="",NA(),BR7)</f>
        <v>87.07</v>
      </c>
      <c r="BS6" s="21">
        <f t="shared" si="8"/>
        <v>84.19</v>
      </c>
      <c r="BT6" s="21">
        <f t="shared" si="8"/>
        <v>87.75</v>
      </c>
      <c r="BU6" s="21">
        <f t="shared" si="8"/>
        <v>87.85</v>
      </c>
      <c r="BV6" s="21">
        <f t="shared" si="8"/>
        <v>88.06</v>
      </c>
      <c r="BW6" s="21">
        <f t="shared" si="8"/>
        <v>87.29</v>
      </c>
      <c r="BX6" s="21">
        <f t="shared" si="8"/>
        <v>88.25</v>
      </c>
      <c r="BY6" s="21">
        <f t="shared" si="8"/>
        <v>90.17</v>
      </c>
      <c r="BZ6" s="21">
        <f t="shared" si="8"/>
        <v>88.71</v>
      </c>
      <c r="CA6" s="20" t="str">
        <f>IF(CA7="","",IF(CA7="-","【-】","【"&amp;SUBSTITUTE(TEXT(CA7,"#,##0.00"),"-","△")&amp;"】"))</f>
        <v>【97.61】</v>
      </c>
      <c r="CB6" s="21">
        <f>IF(CB7="",NA(),CB7)</f>
        <v>146.36000000000001</v>
      </c>
      <c r="CC6" s="21">
        <f t="shared" ref="CC6:CK6" si="9">IF(CC7="",NA(),CC7)</f>
        <v>150</v>
      </c>
      <c r="CD6" s="21">
        <f t="shared" si="9"/>
        <v>144.82</v>
      </c>
      <c r="CE6" s="21">
        <f t="shared" si="9"/>
        <v>150</v>
      </c>
      <c r="CF6" s="21">
        <f t="shared" si="9"/>
        <v>150</v>
      </c>
      <c r="CG6" s="21">
        <f t="shared" si="9"/>
        <v>179.32</v>
      </c>
      <c r="CH6" s="21">
        <f t="shared" si="9"/>
        <v>176.67</v>
      </c>
      <c r="CI6" s="21">
        <f t="shared" si="9"/>
        <v>176.37</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58</v>
      </c>
      <c r="CS6" s="21">
        <f t="shared" si="10"/>
        <v>57.42</v>
      </c>
      <c r="CT6" s="21">
        <f t="shared" si="10"/>
        <v>56.72</v>
      </c>
      <c r="CU6" s="21">
        <f t="shared" si="10"/>
        <v>56.43</v>
      </c>
      <c r="CV6" s="21">
        <f t="shared" si="10"/>
        <v>55.82</v>
      </c>
      <c r="CW6" s="20" t="str">
        <f>IF(CW7="","",IF(CW7="-","【-】","【"&amp;SUBSTITUTE(TEXT(CW7,"#,##0.00"),"-","△")&amp;"】"))</f>
        <v>【59.10】</v>
      </c>
      <c r="CX6" s="21">
        <f>IF(CX7="",NA(),CX7)</f>
        <v>96.98</v>
      </c>
      <c r="CY6" s="21">
        <f t="shared" ref="CY6:DG6" si="11">IF(CY7="",NA(),CY7)</f>
        <v>97.01</v>
      </c>
      <c r="CZ6" s="21">
        <f t="shared" si="11"/>
        <v>97.27</v>
      </c>
      <c r="DA6" s="21">
        <f t="shared" si="11"/>
        <v>97.32</v>
      </c>
      <c r="DB6" s="21">
        <f t="shared" si="11"/>
        <v>97.57</v>
      </c>
      <c r="DC6" s="21">
        <f t="shared" si="11"/>
        <v>89.79</v>
      </c>
      <c r="DD6" s="21">
        <f t="shared" si="11"/>
        <v>90.42</v>
      </c>
      <c r="DE6" s="21">
        <f t="shared" si="11"/>
        <v>90.72</v>
      </c>
      <c r="DF6" s="21">
        <f t="shared" si="11"/>
        <v>91.07</v>
      </c>
      <c r="DG6" s="21">
        <f t="shared" si="11"/>
        <v>90.67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0.18</v>
      </c>
      <c r="EF6" s="21">
        <f t="shared" ref="EF6:EN6" si="14">IF(EF7="",NA(),EF7)</f>
        <v>0.25</v>
      </c>
      <c r="EG6" s="21">
        <f t="shared" si="14"/>
        <v>0.16</v>
      </c>
      <c r="EH6" s="21">
        <f t="shared" si="14"/>
        <v>0.18</v>
      </c>
      <c r="EI6" s="21">
        <f t="shared" si="14"/>
        <v>0.11</v>
      </c>
      <c r="EJ6" s="21">
        <f t="shared" si="14"/>
        <v>0.21</v>
      </c>
      <c r="EK6" s="21">
        <f t="shared" si="14"/>
        <v>0.17</v>
      </c>
      <c r="EL6" s="21">
        <f t="shared" si="14"/>
        <v>0.15</v>
      </c>
      <c r="EM6" s="21">
        <f t="shared" si="14"/>
        <v>0.15</v>
      </c>
      <c r="EN6" s="21">
        <f t="shared" si="14"/>
        <v>0.12</v>
      </c>
      <c r="EO6" s="20" t="str">
        <f>IF(EO7="","",IF(EO7="-","【-】","【"&amp;SUBSTITUTE(TEXT(EO7,"#,##0.00"),"-","△")&amp;"】"))</f>
        <v>【0.23】</v>
      </c>
    </row>
    <row r="7" spans="1:145" s="22" customFormat="1" x14ac:dyDescent="0.15">
      <c r="A7" s="14"/>
      <c r="B7" s="23">
        <v>2022</v>
      </c>
      <c r="C7" s="23">
        <v>85642</v>
      </c>
      <c r="D7" s="23">
        <v>47</v>
      </c>
      <c r="E7" s="23">
        <v>17</v>
      </c>
      <c r="F7" s="23">
        <v>1</v>
      </c>
      <c r="G7" s="23">
        <v>0</v>
      </c>
      <c r="H7" s="23" t="s">
        <v>97</v>
      </c>
      <c r="I7" s="23" t="s">
        <v>98</v>
      </c>
      <c r="J7" s="23" t="s">
        <v>99</v>
      </c>
      <c r="K7" s="23" t="s">
        <v>100</v>
      </c>
      <c r="L7" s="23" t="s">
        <v>101</v>
      </c>
      <c r="M7" s="23" t="s">
        <v>102</v>
      </c>
      <c r="N7" s="24" t="s">
        <v>103</v>
      </c>
      <c r="O7" s="24" t="s">
        <v>104</v>
      </c>
      <c r="P7" s="24">
        <v>88.34</v>
      </c>
      <c r="Q7" s="24">
        <v>89.2</v>
      </c>
      <c r="R7" s="24">
        <v>2640</v>
      </c>
      <c r="S7" s="24">
        <v>15409</v>
      </c>
      <c r="T7" s="24">
        <v>24.86</v>
      </c>
      <c r="U7" s="24">
        <v>619.83000000000004</v>
      </c>
      <c r="V7" s="24">
        <v>13536</v>
      </c>
      <c r="W7" s="24">
        <v>3.93</v>
      </c>
      <c r="X7" s="24">
        <v>3444.27</v>
      </c>
      <c r="Y7" s="24">
        <v>88.77</v>
      </c>
      <c r="Z7" s="24">
        <v>91.95</v>
      </c>
      <c r="AA7" s="24">
        <v>96.58</v>
      </c>
      <c r="AB7" s="24">
        <v>94.61</v>
      </c>
      <c r="AC7" s="24">
        <v>94.31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407.52</v>
      </c>
      <c r="BG7" s="24">
        <v>382.38</v>
      </c>
      <c r="BH7" s="24">
        <v>378.87</v>
      </c>
      <c r="BI7" s="24">
        <v>188.51</v>
      </c>
      <c r="BJ7" s="24">
        <v>326.04000000000002</v>
      </c>
      <c r="BK7" s="24">
        <v>768.62</v>
      </c>
      <c r="BL7" s="24">
        <v>789.44</v>
      </c>
      <c r="BM7" s="24">
        <v>789.08</v>
      </c>
      <c r="BN7" s="24">
        <v>747.84</v>
      </c>
      <c r="BO7" s="24">
        <v>804.98</v>
      </c>
      <c r="BP7" s="24">
        <v>652.82000000000005</v>
      </c>
      <c r="BQ7" s="24">
        <v>88.45</v>
      </c>
      <c r="BR7" s="24">
        <v>87.07</v>
      </c>
      <c r="BS7" s="24">
        <v>84.19</v>
      </c>
      <c r="BT7" s="24">
        <v>87.75</v>
      </c>
      <c r="BU7" s="24">
        <v>87.85</v>
      </c>
      <c r="BV7" s="24">
        <v>88.06</v>
      </c>
      <c r="BW7" s="24">
        <v>87.29</v>
      </c>
      <c r="BX7" s="24">
        <v>88.25</v>
      </c>
      <c r="BY7" s="24">
        <v>90.17</v>
      </c>
      <c r="BZ7" s="24">
        <v>88.71</v>
      </c>
      <c r="CA7" s="24">
        <v>97.61</v>
      </c>
      <c r="CB7" s="24">
        <v>146.36000000000001</v>
      </c>
      <c r="CC7" s="24">
        <v>150</v>
      </c>
      <c r="CD7" s="24">
        <v>144.82</v>
      </c>
      <c r="CE7" s="24">
        <v>150</v>
      </c>
      <c r="CF7" s="24">
        <v>150</v>
      </c>
      <c r="CG7" s="24">
        <v>179.32</v>
      </c>
      <c r="CH7" s="24">
        <v>176.67</v>
      </c>
      <c r="CI7" s="24">
        <v>176.37</v>
      </c>
      <c r="CJ7" s="24">
        <v>173.17</v>
      </c>
      <c r="CK7" s="24">
        <v>174.8</v>
      </c>
      <c r="CL7" s="24">
        <v>138.29</v>
      </c>
      <c r="CM7" s="24" t="s">
        <v>103</v>
      </c>
      <c r="CN7" s="24" t="s">
        <v>103</v>
      </c>
      <c r="CO7" s="24" t="s">
        <v>103</v>
      </c>
      <c r="CP7" s="24" t="s">
        <v>103</v>
      </c>
      <c r="CQ7" s="24" t="s">
        <v>103</v>
      </c>
      <c r="CR7" s="24">
        <v>58</v>
      </c>
      <c r="CS7" s="24">
        <v>57.42</v>
      </c>
      <c r="CT7" s="24">
        <v>56.72</v>
      </c>
      <c r="CU7" s="24">
        <v>56.43</v>
      </c>
      <c r="CV7" s="24">
        <v>55.82</v>
      </c>
      <c r="CW7" s="24">
        <v>59.1</v>
      </c>
      <c r="CX7" s="24">
        <v>96.98</v>
      </c>
      <c r="CY7" s="24">
        <v>97.01</v>
      </c>
      <c r="CZ7" s="24">
        <v>97.27</v>
      </c>
      <c r="DA7" s="24">
        <v>97.32</v>
      </c>
      <c r="DB7" s="24">
        <v>97.57</v>
      </c>
      <c r="DC7" s="24">
        <v>89.79</v>
      </c>
      <c r="DD7" s="24">
        <v>90.42</v>
      </c>
      <c r="DE7" s="24">
        <v>90.72</v>
      </c>
      <c r="DF7" s="24">
        <v>91.07</v>
      </c>
      <c r="DG7" s="24">
        <v>90.67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0.18</v>
      </c>
      <c r="EF7" s="24">
        <v>0.25</v>
      </c>
      <c r="EG7" s="24">
        <v>0.16</v>
      </c>
      <c r="EH7" s="24">
        <v>0.18</v>
      </c>
      <c r="EI7" s="24">
        <v>0.11</v>
      </c>
      <c r="EJ7" s="24">
        <v>0.21</v>
      </c>
      <c r="EK7" s="24">
        <v>0.17</v>
      </c>
      <c r="EL7" s="24">
        <v>0.15</v>
      </c>
      <c r="EM7" s="24">
        <v>0.15</v>
      </c>
      <c r="EN7" s="24">
        <v>0.12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2024-02-22T01:45:19Z</cp:lastPrinted>
  <dcterms:created xsi:type="dcterms:W3CDTF">2023-12-12T02:46:38Z</dcterms:created>
  <dcterms:modified xsi:type="dcterms:W3CDTF">2024-02-22T01:45:31Z</dcterms:modified>
  <cp:category/>
</cp:coreProperties>
</file>