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2_農業集落排水（法非適）15\"/>
    </mc:Choice>
  </mc:AlternateContent>
  <workbookProtection workbookAlgorithmName="SHA-512" workbookHashValue="JeW0qkibcVx8P8D40e0Hf988P5kq9z/8YmWnLrk4SEubVGMmnFuglmjXtPcxphUiZMwV27AdrKy0TNr6gHdX7A==" workbookSaltValue="RfedeW14vRlkpDYvb4UkUQ=="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<sst xmlns="http://schemas.openxmlformats.org/spreadsheetml/2006/main" count="236" uniqueCount="120">
  <si>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</si>
  <si>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</si>
  <si>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</si>
  <si>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</si>
  <si>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</si>
  <si>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</si>
  <si>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</si>
  <si>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</si>
  <si>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</si>
  <si>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</si>
  <si>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</si>
  <si>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</si>
  <si>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</si>
  <si>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</si>
  <si>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</si>
  <si>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</si>
  <si>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</si>
  <si>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</si>
  <si>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</si>
  <si>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</si>
  <si>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</si>
  <si>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</si>
  <si>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</si>
  <si>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</si>
  <si>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</si>
  <si>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</si>
  <si>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</si>
  <si>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</si>
  <si>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</si>
  <si>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</si>
  <si>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</si>
  <si>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</si>
  <si>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</si>
  <si>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</si>
  <si>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</si>
  <si>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</si>
  <si>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</si>
  <si>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</si>
  <si>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</si>
  <si>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</si>
  <si>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</si>
  <si>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</si>
  <si>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</si>
  <si>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</si>
  <si>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</si>
  <si>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</si>
  <si>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</si>
  <si>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</si>
  <si>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</si>
  <si>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</si>
  <si>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</si>
  <si>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</si>
  <si>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</si>
  <si>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</si>
  <si>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</si>
  <si>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</si>
  <si>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</si>
  <si>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</si>
  <si>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</si>
  <si>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</si>
  <si>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</si>
  <si>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</si>
  <si>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</si>
  <si>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</si>
  <si>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</si>
  <si>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</si>
  <si>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</si>
  <si>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</si>
  <si>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</si>
  <si>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</si>
  <si>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</si>
  <si>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</si>
  <si>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</si>
  <si>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</si>
  <si>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</si>
  <si>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</si>
  <si>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</si>
  <si>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</si>
  <si>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</si>
  <si>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</si>
  <si>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</si>
  <si>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</si>
  <si>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</si>
  <si>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</si>
  <si>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</si>
  <si>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</si>
  <si>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</si>
  <si>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</si>
  <si>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</si>
  <si>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</si>
  <si>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</si>
  <si>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</si>
  <si>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</si>
  <si>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</si>
  <si>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</si>
  <si>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</si>
  <si>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</si>
  <si>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</si>
  <si>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</si>
  <si>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</si>
  <si>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</si>
  <si>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</si>
  <si>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</si>
  <si>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</si>
  <si>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</si>
  <si>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</si>
  <si>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</si>
  <si>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</si>
  <si>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</si>
  <si>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</si>
  <si>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</si>
  <si>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</si>
  <si>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</si>
  <si>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</si>
  <si>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</si>
  <si>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</si>
  <si>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</si>
  <si>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➂管渠改善率の指数は０％であり、類似団体と比較して低い数値となっています。その要因としては、管渠の更新・改良の時期に至っていないことが考えられます。しかし、将来的に老朽化による更新・改良時期を迎えることから、最適整備構想に基づき管渠の機能保全を実施していく必要があります。</t>
    <rPh sb="1" eb="6">
      <t>カンキョカイゼンリツ</t>
    </rPh>
    <rPh sb="7" eb="9">
      <t>シスウ</t>
    </rPh>
    <rPh sb="16" eb="18">
      <t>ルイジ</t>
    </rPh>
    <rPh sb="18" eb="20">
      <t>ダンタイ</t>
    </rPh>
    <rPh sb="21" eb="23">
      <t>ヒカク</t>
    </rPh>
    <rPh sb="25" eb="26">
      <t>ヒク</t>
    </rPh>
    <rPh sb="27" eb="29">
      <t>スウチ</t>
    </rPh>
    <rPh sb="39" eb="41">
      <t>ヨウイン</t>
    </rPh>
    <rPh sb="46" eb="48">
      <t>カンキョ</t>
    </rPh>
    <rPh sb="49" eb="51">
      <t>コウシン</t>
    </rPh>
    <rPh sb="52" eb="54">
      <t>カイリョウ</t>
    </rPh>
    <rPh sb="55" eb="57">
      <t>ジキ</t>
    </rPh>
    <rPh sb="58" eb="59">
      <t>イタ</t>
    </rPh>
    <rPh sb="67" eb="68">
      <t>カンガ</t>
    </rPh>
    <rPh sb="78" eb="81">
      <t>ショウライテキ</t>
    </rPh>
    <rPh sb="82" eb="85">
      <t>ロウキュウカ</t>
    </rPh>
    <rPh sb="88" eb="90">
      <t>コウシン</t>
    </rPh>
    <rPh sb="91" eb="93">
      <t>カイリョウ</t>
    </rPh>
    <rPh sb="93" eb="95">
      <t>ジキ</t>
    </rPh>
    <rPh sb="96" eb="97">
      <t>ムカ</t>
    </rPh>
    <rPh sb="104" eb="106">
      <t>サイテキ</t>
    </rPh>
    <rPh sb="106" eb="108">
      <t>セイビ</t>
    </rPh>
    <rPh sb="108" eb="110">
      <t>コウソウ</t>
    </rPh>
    <rPh sb="111" eb="112">
      <t>モト</t>
    </rPh>
    <rPh sb="114" eb="116">
      <t>カンキョ</t>
    </rPh>
    <rPh sb="117" eb="119">
      <t>キノウ</t>
    </rPh>
    <rPh sb="119" eb="121">
      <t>ホゼン</t>
    </rPh>
    <rPh sb="122" eb="124">
      <t>ジッシ</t>
    </rPh>
    <rPh sb="128" eb="130">
      <t>ヒツヨウ</t>
    </rPh>
    <phoneticPr fontId="4"/>
  </si>
  <si>
    <t>①収益的収支比率が前年度に比べて減少した主な要因は、下水道使用料収入が物価高騰に伴う基本料金減免により減少したことや、施設維持管理費や接続の際に係る工事費用が増加したことによるものです。支出の大部分を占める地方債償還金が今後も数値へ影響すると予想されます。また、総収益に占める一般会計繰入金の割合が高く、繰入金と使用料収入による収支となっているので、収入に対する経営改善の取組が必要となってきます。
④企業債残高対事業規模比率では、事業が完了しているため、今後大幅な上昇はないものと見込んでます。
⑤経費回収率は施設維持管理の費用が増となってしなった理由などもあり、経費を使用料で賄えない状況になりました。経費の一部を一般会計からの繰入金で賄っている現状や、年々管渠や処理施設等設備の突発的な修繕により営業費用が増加していることから、維持管理費用の節減や接続率向上に向けた更なる啓発が必要と思われます。
⑥汚水処理原価については前年度より増加しているが、処理施設の経年劣化による維持管理費の増加等が影響してます。有収水量を増加させるためにも今後接続率の向上を目指していきます。
⑦施設利用率は比較的高い状況で推移しているため、今後も処理能力に注視しつつ、適正に施設が稼働するよう努めていきます。
⑧水洗化率は比較的高い水準にあり、ほぼ横ばいの数値で推移してます。</t>
    <rPh sb="1" eb="4">
      <t>シュウエキテキ</t>
    </rPh>
    <rPh sb="4" eb="6">
      <t>シュウシ</t>
    </rPh>
    <rPh sb="6" eb="8">
      <t>ヒリツ</t>
    </rPh>
    <rPh sb="9" eb="12">
      <t>ゼンネンド</t>
    </rPh>
    <rPh sb="13" eb="14">
      <t>クラ</t>
    </rPh>
    <rPh sb="16" eb="18">
      <t>ゲンショウ</t>
    </rPh>
    <rPh sb="20" eb="21">
      <t>オモ</t>
    </rPh>
    <rPh sb="22" eb="24">
      <t>ヨウイン</t>
    </rPh>
    <rPh sb="26" eb="29">
      <t>ゲスイドウ</t>
    </rPh>
    <rPh sb="29" eb="31">
      <t>シヨウ</t>
    </rPh>
    <rPh sb="31" eb="32">
      <t>リョウ</t>
    </rPh>
    <rPh sb="32" eb="34">
      <t>シュウニュウ</t>
    </rPh>
    <rPh sb="35" eb="37">
      <t>ブッカ</t>
    </rPh>
    <rPh sb="37" eb="39">
      <t>コウトウ</t>
    </rPh>
    <rPh sb="40" eb="41">
      <t>トモナ</t>
    </rPh>
    <rPh sb="42" eb="44">
      <t>キホン</t>
    </rPh>
    <rPh sb="44" eb="46">
      <t>リョウキン</t>
    </rPh>
    <rPh sb="46" eb="48">
      <t>ゲンメン</t>
    </rPh>
    <rPh sb="51" eb="53">
      <t>ゲンショウ</t>
    </rPh>
    <rPh sb="59" eb="61">
      <t>シセツ</t>
    </rPh>
    <rPh sb="61" eb="63">
      <t>イジ</t>
    </rPh>
    <rPh sb="63" eb="66">
      <t>カンリヒ</t>
    </rPh>
    <rPh sb="67" eb="69">
      <t>セツゾク</t>
    </rPh>
    <rPh sb="70" eb="71">
      <t>サイ</t>
    </rPh>
    <rPh sb="72" eb="73">
      <t>カカ</t>
    </rPh>
    <rPh sb="74" eb="76">
      <t>コウジ</t>
    </rPh>
    <rPh sb="76" eb="78">
      <t>ヒヨウ</t>
    </rPh>
    <rPh sb="79" eb="81">
      <t>ゾウカ</t>
    </rPh>
    <rPh sb="93" eb="95">
      <t>シシュツ</t>
    </rPh>
    <rPh sb="96" eb="99">
      <t>ダイブブン</t>
    </rPh>
    <rPh sb="100" eb="101">
      <t>シ</t>
    </rPh>
    <rPh sb="103" eb="106">
      <t>チホウサイ</t>
    </rPh>
    <rPh sb="106" eb="108">
      <t>ショウカン</t>
    </rPh>
    <rPh sb="108" eb="109">
      <t>キン</t>
    </rPh>
    <rPh sb="110" eb="112">
      <t>コンゴ</t>
    </rPh>
    <rPh sb="113" eb="115">
      <t>スウチ</t>
    </rPh>
    <rPh sb="116" eb="118">
      <t>エイキョウ</t>
    </rPh>
    <rPh sb="121" eb="123">
      <t>ヨソウ</t>
    </rPh>
    <rPh sb="131" eb="134">
      <t>ソウシュウエキ</t>
    </rPh>
    <rPh sb="135" eb="136">
      <t>シ</t>
    </rPh>
    <rPh sb="138" eb="140">
      <t>イッパン</t>
    </rPh>
    <rPh sb="140" eb="142">
      <t>カイケイ</t>
    </rPh>
    <rPh sb="142" eb="144">
      <t>クリイレ</t>
    </rPh>
    <rPh sb="144" eb="145">
      <t>キン</t>
    </rPh>
    <rPh sb="146" eb="148">
      <t>ワリアイ</t>
    </rPh>
    <rPh sb="149" eb="150">
      <t>タカ</t>
    </rPh>
    <rPh sb="152" eb="154">
      <t>クリイレ</t>
    </rPh>
    <rPh sb="154" eb="155">
      <t>キン</t>
    </rPh>
    <rPh sb="156" eb="159">
      <t>シヨウリョウ</t>
    </rPh>
    <rPh sb="159" eb="161">
      <t>シュウニュウ</t>
    </rPh>
    <rPh sb="164" eb="166">
      <t>シュウシ</t>
    </rPh>
    <rPh sb="175" eb="177">
      <t>シュウニュウ</t>
    </rPh>
    <rPh sb="178" eb="179">
      <t>タイ</t>
    </rPh>
    <rPh sb="181" eb="183">
      <t>ケイエイ</t>
    </rPh>
    <rPh sb="183" eb="185">
      <t>カイゼン</t>
    </rPh>
    <rPh sb="186" eb="188">
      <t>トリクミ</t>
    </rPh>
    <rPh sb="189" eb="191">
      <t>ヒツヨウ</t>
    </rPh>
    <rPh sb="250" eb="252">
      <t>ケイヒ</t>
    </rPh>
    <rPh sb="252" eb="254">
      <t>カイシュウ</t>
    </rPh>
    <rPh sb="254" eb="255">
      <t>リツ</t>
    </rPh>
    <rPh sb="256" eb="258">
      <t>シセツ</t>
    </rPh>
    <rPh sb="258" eb="260">
      <t>イジ</t>
    </rPh>
    <rPh sb="260" eb="262">
      <t>カンリ</t>
    </rPh>
    <rPh sb="263" eb="265">
      <t>ヒヨウ</t>
    </rPh>
    <rPh sb="266" eb="267">
      <t>ゾウ</t>
    </rPh>
    <rPh sb="275" eb="277">
      <t>リユウ</t>
    </rPh>
    <rPh sb="283" eb="285">
      <t>ケイヒ</t>
    </rPh>
    <rPh sb="286" eb="289">
      <t>シヨウリョウ</t>
    </rPh>
    <rPh sb="290" eb="291">
      <t>マカナ</t>
    </rPh>
    <rPh sb="294" eb="296">
      <t>ジョウキョウ</t>
    </rPh>
    <phoneticPr fontId="4"/>
  </si>
  <si>
    <t>　当町の農業集落排水事業は、全体計画５地区のうち、４地区が事業完了し、残り１地区は現在のところ事業未定のため４地区の維持管理を中心とした収益的収支による経営が基本となってます。
　各施設の老朽化により、使用料収入に対し維持管理に要する費用の支出増加が問題となってます。
　企業債の償還は令和３年度にピークを迎えたが、依然として総支出の大部分を占めており、一般会計からの基準外繰入の増大が懸念され、今後使用料収入の改定に進展することも考えられます。
　老朽化対策としては、処理施設等の施設の更新時期が近付いており、今後の更新を効率的に実施していくため最適整備構想に基づき、施設の統廃合時期を視野に入れつつ経営の安定化を図っていく必要があります。</t>
    <rPh sb="1" eb="2">
      <t>トウ</t>
    </rPh>
    <rPh sb="2" eb="3">
      <t>マチ</t>
    </rPh>
    <rPh sb="4" eb="6">
      <t>ノウギョウ</t>
    </rPh>
    <rPh sb="6" eb="8">
      <t>シュウラク</t>
    </rPh>
    <rPh sb="8" eb="10">
      <t>ハイスイ</t>
    </rPh>
    <rPh sb="10" eb="12">
      <t>ジギョウ</t>
    </rPh>
    <rPh sb="14" eb="16">
      <t>ゼンタイ</t>
    </rPh>
    <rPh sb="16" eb="18">
      <t>ケイカク</t>
    </rPh>
    <rPh sb="19" eb="21">
      <t>チク</t>
    </rPh>
    <rPh sb="26" eb="28">
      <t>チク</t>
    </rPh>
    <rPh sb="29" eb="31">
      <t>ジギョウ</t>
    </rPh>
    <rPh sb="31" eb="33">
      <t>カンリョウ</t>
    </rPh>
    <rPh sb="35" eb="36">
      <t>ノコ</t>
    </rPh>
    <rPh sb="38" eb="40">
      <t>チク</t>
    </rPh>
    <rPh sb="41" eb="43">
      <t>ゲンザイ</t>
    </rPh>
    <rPh sb="47" eb="49">
      <t>ジギョウ</t>
    </rPh>
    <rPh sb="49" eb="51">
      <t>ミテイ</t>
    </rPh>
    <rPh sb="55" eb="57">
      <t>チク</t>
    </rPh>
    <rPh sb="58" eb="60">
      <t>イジ</t>
    </rPh>
    <rPh sb="60" eb="62">
      <t>カンリ</t>
    </rPh>
    <rPh sb="63" eb="65">
      <t>チュウシン</t>
    </rPh>
    <rPh sb="68" eb="71">
      <t>シュウエキテキ</t>
    </rPh>
    <rPh sb="71" eb="73">
      <t>シュウシ</t>
    </rPh>
    <rPh sb="76" eb="78">
      <t>ケイエイ</t>
    </rPh>
    <rPh sb="79" eb="81">
      <t>キホン</t>
    </rPh>
    <rPh sb="90" eb="91">
      <t>カク</t>
    </rPh>
    <rPh sb="91" eb="93">
      <t>シセツ</t>
    </rPh>
    <rPh sb="94" eb="97">
      <t>ロウキュウカ</t>
    </rPh>
    <rPh sb="101" eb="104">
      <t>シヨウリョウ</t>
    </rPh>
    <rPh sb="104" eb="106">
      <t>シュウニュウ</t>
    </rPh>
    <rPh sb="107" eb="108">
      <t>タイ</t>
    </rPh>
    <rPh sb="109" eb="111">
      <t>イジ</t>
    </rPh>
    <rPh sb="111" eb="113">
      <t>カンリ</t>
    </rPh>
    <rPh sb="114" eb="115">
      <t>ヨウ</t>
    </rPh>
    <rPh sb="117" eb="119">
      <t>ヒヨウ</t>
    </rPh>
    <rPh sb="120" eb="122">
      <t>シシュツ</t>
    </rPh>
    <rPh sb="122" eb="124">
      <t>ゾウカ</t>
    </rPh>
    <rPh sb="125" eb="127">
      <t>モンダイ</t>
    </rPh>
    <rPh sb="136" eb="138">
      <t>キギョウ</t>
    </rPh>
    <rPh sb="138" eb="139">
      <t>サイ</t>
    </rPh>
    <rPh sb="140" eb="142">
      <t>ショウカン</t>
    </rPh>
    <rPh sb="143" eb="145">
      <t>レイワ</t>
    </rPh>
    <rPh sb="146" eb="148">
      <t>ネンド</t>
    </rPh>
    <rPh sb="153" eb="154">
      <t>ムカ</t>
    </rPh>
    <rPh sb="158" eb="160">
      <t>イゼン</t>
    </rPh>
    <rPh sb="163" eb="166">
      <t>ソウシシュツ</t>
    </rPh>
    <rPh sb="167" eb="170">
      <t>ダイブブン</t>
    </rPh>
    <rPh sb="171" eb="172">
      <t>シ</t>
    </rPh>
    <rPh sb="177" eb="179">
      <t>イッパン</t>
    </rPh>
    <rPh sb="179" eb="181">
      <t>カイケイ</t>
    </rPh>
    <rPh sb="184" eb="186">
      <t>キジュン</t>
    </rPh>
    <rPh sb="186" eb="187">
      <t>ガイ</t>
    </rPh>
    <rPh sb="291" eb="293">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</si>
</sst>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D-40DD-BEA6-BDB2F37EA6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9ED-40DD-BEA6-BDB2F37EA6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60.61</c:v>
                </c:pt>
                <c:pt idx="1">
                  <c:v>65.39</c:v>
                </c:pt>
                <c:pt idx="2">
                  <c:v>65.44</c:v>
                </c:pt>
                <c:pt idx="3">
                  <c:v>63.26</c:v>
                </c:pt>
                <c:pt idx="4">
                  <c:v>63.37</c:v>
                </c:pt>
              </c:numCache>
            </c:numRef>
          </c:val>
          <c:extLst>
            <c:ext xmlns:c16="http://schemas.microsoft.com/office/drawing/2014/chart" uri="{C3380CC4-5D6E-409C-BE32-E72D297353CC}">
              <c16:uniqueId val="{00000000-5AB5-4A88-9A98-86FCE1A80F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AB5-4A88-9A98-86FCE1A80F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92.68</c:v>
                </c:pt>
                <c:pt idx="1">
                  <c:v>90.95</c:v>
                </c:pt>
                <c:pt idx="2">
                  <c:v>92.43</c:v>
                </c:pt>
                <c:pt idx="3">
                  <c:v>92.13</c:v>
                </c:pt>
                <c:pt idx="4">
                  <c:v>91.5</c:v>
                </c:pt>
              </c:numCache>
            </c:numRef>
          </c:val>
          <c:extLst>
            <c:ext xmlns:c16="http://schemas.microsoft.com/office/drawing/2014/chart" uri="{C3380CC4-5D6E-409C-BE32-E72D297353CC}">
              <c16:uniqueId val="{00000000-066A-43EE-B8DD-6912DC9F2B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66A-43EE-B8DD-6912DC9F2B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82.64</c:v>
                </c:pt>
                <c:pt idx="1">
                  <c:v>83.88</c:v>
                </c:pt>
                <c:pt idx="2">
                  <c:v>82.53</c:v>
                </c:pt>
                <c:pt idx="3">
                  <c:v>81.98</c:v>
                </c:pt>
                <c:pt idx="4">
                  <c:v>77.47</c:v>
                </c:pt>
              </c:numCache>
            </c:numRef>
          </c:val>
          <c:extLst>
            <c:ext xmlns:c16="http://schemas.microsoft.com/office/drawing/2014/chart" uri="{C3380CC4-5D6E-409C-BE32-E72D297353CC}">
              <c16:uniqueId val="{00000000-ECE8-4A81-8DD4-D63E3D3383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8-4A81-8DD4-D63E3D3383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CA-407E-99E5-0A0F46C301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CA-407E-99E5-0A0F46C301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3-46DA-8E02-FBC76D347C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3-46DA-8E02-FBC76D347C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5-43F2-9D33-1FF86B1026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5-43F2-9D33-1FF86B1026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A-4CCC-AFC0-0F4AF1A951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A-4CCC-AFC0-0F4AF1A951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7.72</c:v>
                </c:pt>
                <c:pt idx="1">
                  <c:v>5.9</c:v>
                </c:pt>
                <c:pt idx="2">
                  <c:v>4</c:v>
                </c:pt>
                <c:pt idx="3">
                  <c:v>2.0099999999999998</c:v>
                </c:pt>
                <c:pt idx="4" formatCode="#,##0.00;&quot;△&quot;#,##0.00">
                  <c:v>0</c:v>
                </c:pt>
              </c:numCache>
            </c:numRef>
          </c:val>
          <c:extLst>
            <c:ext xmlns:c16="http://schemas.microsoft.com/office/drawing/2014/chart" uri="{C3380CC4-5D6E-409C-BE32-E72D297353CC}">
              <c16:uniqueId val="{00000000-5D35-4E94-B525-6DC5F7BBA5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D35-4E94-B525-6DC5F7BBA5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59.64</c:v>
                </c:pt>
                <c:pt idx="1">
                  <c:v>61.97</c:v>
                </c:pt>
                <c:pt idx="2">
                  <c:v>59.73</c:v>
                </c:pt>
                <c:pt idx="3">
                  <c:v>59.25</c:v>
                </c:pt>
                <c:pt idx="4">
                  <c:v>50.73</c:v>
                </c:pt>
              </c:numCache>
            </c:numRef>
          </c:val>
          <c:extLst>
            <c:ext xmlns:c16="http://schemas.microsoft.com/office/drawing/2014/chart" uri="{C3380CC4-5D6E-409C-BE32-E72D297353CC}">
              <c16:uniqueId val="{00000000-D47D-4F4F-80E7-72F1A48C2E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47D-4F4F-80E7-72F1A48C2E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285.20999999999998</c:v>
                </c:pt>
                <c:pt idx="1">
                  <c:v>252.16</c:v>
                </c:pt>
                <c:pt idx="2">
                  <c:v>272.18</c:v>
                </c:pt>
                <c:pt idx="3">
                  <c:v>286.81</c:v>
                </c:pt>
                <c:pt idx="4">
                  <c:v>297.57</c:v>
                </c:pt>
              </c:numCache>
            </c:numRef>
          </c:val>
          <c:extLst>
            <c:ext xmlns:c16="http://schemas.microsoft.com/office/drawing/2014/chart" uri="{C3380CC4-5D6E-409C-BE32-E72D297353CC}">
              <c16:uniqueId val="{00000000-6A04-43D2-8C43-E00F0188AD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A04-43D2-8C43-E00F0188AD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境町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24785</v>
      </c>
      <c r="AM8" s="42"/>
      <c r="AN8" s="42"/>
      <c r="AO8" s="42"/>
      <c r="AP8" s="42"/>
      <c r="AQ8" s="42"/>
      <c r="AR8" s="42"/>
      <c r="AS8" s="42"/>
      <c r="AT8" s="35">
        <f>データ!T6</f>
        <v>46.59</v>
      </c>
      <c r="AU8" s="35"/>
      <c r="AV8" s="35"/>
      <c r="AW8" s="35"/>
      <c r="AX8" s="35"/>
      <c r="AY8" s="35"/>
      <c r="AZ8" s="35"/>
      <c r="BA8" s="35"/>
      <c r="BB8" s="35">
        <f>データ!U6</f>
        <v>531.98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16.03</v>
      </c>
      <c r="Q10" s="35"/>
      <c r="R10" s="35"/>
      <c r="S10" s="35"/>
      <c r="T10" s="35"/>
      <c r="U10" s="35"/>
      <c r="V10" s="35"/>
      <c r="W10" s="35">
        <f>データ!Q6</f>
        <v>80</v>
      </c>
      <c r="X10" s="35"/>
      <c r="Y10" s="35"/>
      <c r="Z10" s="35"/>
      <c r="AA10" s="35"/>
      <c r="AB10" s="35"/>
      <c r="AC10" s="35"/>
      <c r="AD10" s="42">
        <f>データ!R6</f>
        <v>3850</v>
      </c>
      <c r="AE10" s="42"/>
      <c r="AF10" s="42"/>
      <c r="AG10" s="42"/>
      <c r="AH10" s="42"/>
      <c r="AI10" s="42"/>
      <c r="AJ10" s="42"/>
      <c r="AK10" s="2"/>
      <c r="AL10" s="42">
        <f>データ!V6</f>
        <v>3967</v>
      </c>
      <c r="AM10" s="42"/>
      <c r="AN10" s="42"/>
      <c r="AO10" s="42"/>
      <c r="AP10" s="42"/>
      <c r="AQ10" s="42"/>
      <c r="AR10" s="42"/>
      <c r="AS10" s="42"/>
      <c r="AT10" s="35">
        <f>データ!W6</f>
        <v>2.52</v>
      </c>
      <c r="AU10" s="35"/>
      <c r="AV10" s="35"/>
      <c r="AW10" s="35"/>
      <c r="AX10" s="35"/>
      <c r="AY10" s="35"/>
      <c r="AZ10" s="35"/>
      <c r="BA10" s="35"/>
      <c r="BB10" s="35">
        <f>データ!X6</f>
        <v>1574.21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5XcCUg2ISWNxQO++ri+cHYVI22gcLuugJOVgR1Wx1MxDGxNhxndhs8GZ75mTPM339ZKMb9kN4xrSQe3zOWjuFQ==" saltValue="RIFGN6VCC9kSf+9RlI+T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85464</v>
      </c>
      <c r="D6" s="19">
        <f t="shared" si="3"/>
        <v>47</v>
      </c>
      <c r="E6" s="19">
        <f t="shared" si="3"/>
        <v>17</v>
      </c>
      <c r="F6" s="19">
        <f t="shared" si="3"/>
        <v>5</v>
      </c>
      <c r="G6" s="19">
        <f t="shared" si="3"/>
        <v>0</v>
      </c>
      <c r="H6" s="19" t="str">
        <f t="shared" si="3"/>
        <v>茨城県　境町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16.03</v>
      </c>
      <c r="Q6" s="20">
        <f t="shared" si="3"/>
        <v>80</v>
      </c>
      <c r="R6" s="20">
        <f t="shared" si="3"/>
        <v>3850</v>
      </c>
      <c r="S6" s="20">
        <f t="shared" si="3"/>
        <v>24785</v>
      </c>
      <c r="T6" s="20">
        <f t="shared" si="3"/>
        <v>46.59</v>
      </c>
      <c r="U6" s="20">
        <f t="shared" si="3"/>
        <v>531.98</v>
      </c>
      <c r="V6" s="20">
        <f t="shared" si="3"/>
        <v>3967</v>
      </c>
      <c r="W6" s="20">
        <f t="shared" si="3"/>
        <v>2.52</v>
      </c>
      <c r="X6" s="20">
        <f t="shared" si="3"/>
        <v>1574.21</v>
      </c>
      <c r="Y6" s="21">
        <f>IF(Y7="",NA(),Y7)</f>
        <v>82.64</v>
      </c>
      <c r="Z6" s="21">
        <f t="shared" ref="Z6:AH6" si="4">IF(Z7="",NA(),Z7)</f>
        <v>83.88</v>
      </c>
      <c r="AA6" s="21">
        <f t="shared" si="4"/>
        <v>82.53</v>
      </c>
      <c r="AB6" s="21">
        <f t="shared" si="4"/>
        <v>81.98</v>
      </c>
      <c r="AC6" s="21">
        <f t="shared" si="4"/>
        <v>77.47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7.72</v>
      </c>
      <c r="BG6" s="21">
        <f t="shared" ref="BG6:BO6" si="7">IF(BG7="",NA(),BG7)</f>
        <v>5.9</v>
      </c>
      <c r="BH6" s="21">
        <f t="shared" si="7"/>
        <v>4</v>
      </c>
      <c r="BI6" s="21">
        <f t="shared" si="7"/>
        <v>2.0099999999999998</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59.64</v>
      </c>
      <c r="BR6" s="21">
        <f t="shared" ref="BR6:BZ6" si="8">IF(BR7="",NA(),BR7)</f>
        <v>61.97</v>
      </c>
      <c r="BS6" s="21">
        <f t="shared" si="8"/>
        <v>59.73</v>
      </c>
      <c r="BT6" s="21">
        <f t="shared" si="8"/>
        <v>59.25</v>
      </c>
      <c r="BU6" s="21">
        <f t="shared" si="8"/>
        <v>50.73</v>
      </c>
      <c r="BV6" s="21">
        <f t="shared" si="8"/>
        <v>57.77</v>
      </c>
      <c r="BW6" s="21">
        <f t="shared" si="8"/>
        <v>57.31</v>
      </c>
      <c r="BX6" s="21">
        <f t="shared" si="8"/>
        <v>57.08</v>
      </c>
      <c r="BY6" s="21">
        <f t="shared" si="8"/>
        <v>56.26</v>
      </c>
      <c r="BZ6" s="21">
        <f t="shared" si="8"/>
        <v>52.94</v>
      </c>
      <c r="CA6" s="20" t="str">
        <f>IF(CA7="","",IF(CA7="-","【-】","【"&amp;SUBSTITUTE(TEXT(CA7,"#,##0.00"),"-","△")&amp;"】"))</f>
        <v>【57.02】</v>
      </c>
      <c r="CB6" s="21">
        <f>IF(CB7="",NA(),CB7)</f>
        <v>285.20999999999998</v>
      </c>
      <c r="CC6" s="21">
        <f t="shared" ref="CC6:CK6" si="9">IF(CC7="",NA(),CC7)</f>
        <v>252.16</v>
      </c>
      <c r="CD6" s="21">
        <f t="shared" si="9"/>
        <v>272.18</v>
      </c>
      <c r="CE6" s="21">
        <f t="shared" si="9"/>
        <v>286.81</v>
      </c>
      <c r="CF6" s="21">
        <f t="shared" si="9"/>
        <v>297.57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60.61</v>
      </c>
      <c r="CN6" s="21">
        <f t="shared" ref="CN6:CV6" si="10">IF(CN7="",NA(),CN7)</f>
        <v>65.39</v>
      </c>
      <c r="CO6" s="21">
        <f t="shared" si="10"/>
        <v>65.44</v>
      </c>
      <c r="CP6" s="21">
        <f t="shared" si="10"/>
        <v>63.26</v>
      </c>
      <c r="CQ6" s="21">
        <f t="shared" si="10"/>
        <v>63.37</v>
      </c>
      <c r="CR6" s="21">
        <f t="shared" si="10"/>
        <v>50.68</v>
      </c>
      <c r="CS6" s="21">
        <f t="shared" si="10"/>
        <v>50.14</v>
      </c>
      <c r="CT6" s="21">
        <f t="shared" si="10"/>
        <v>54.83</v>
      </c>
      <c r="CU6" s="21">
        <f t="shared" si="10"/>
        <v>66.53</v>
      </c>
      <c r="CV6" s="21">
        <f t="shared" si="10"/>
        <v>52.35</v>
      </c>
      <c r="CW6" s="20" t="str">
        <f>IF(CW7="","",IF(CW7="-","【-】","【"&amp;SUBSTITUTE(TEXT(CW7,"#,##0.00"),"-","△")&amp;"】"))</f>
        <v>【52.55】</v>
      </c>
      <c r="CX6" s="21">
        <f>IF(CX7="",NA(),CX7)</f>
        <v>92.68</v>
      </c>
      <c r="CY6" s="21">
        <f t="shared" ref="CY6:DG6" si="11">IF(CY7="",NA(),CY7)</f>
        <v>90.95</v>
      </c>
      <c r="CZ6" s="21">
        <f t="shared" si="11"/>
        <v>92.43</v>
      </c>
      <c r="DA6" s="21">
        <f t="shared" si="11"/>
        <v>92.13</v>
      </c>
      <c r="DB6" s="21">
        <f t="shared" si="11"/>
        <v>91.5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85464</v>
      </c>
      <c r="D7" s="23">
        <v>47</v>
      </c>
      <c r="E7" s="23">
        <v>17</v>
      </c>
      <c r="F7" s="23">
        <v>5</v>
      </c>
      <c r="G7" s="23">
        <v>0</v>
      </c>
      <c r="H7" s="23" t="s">
        <v>97</v>
      </c>
      <c r="I7" s="23" t="s">
        <v>98</v>
      </c>
      <c r="J7" s="23" t="s">
        <v>99</v>
      </c>
      <c r="K7" s="23" t="s">
        <v>100</v>
      </c>
      <c r="L7" s="23" t="s">
        <v>101</v>
      </c>
      <c r="M7" s="23" t="s">
        <v>102</v>
      </c>
      <c r="N7" s="24" t="s">
        <v>103</v>
      </c>
      <c r="O7" s="24" t="s">
        <v>104</v>
      </c>
      <c r="P7" s="24">
        <v>16.03</v>
      </c>
      <c r="Q7" s="24">
        <v>80</v>
      </c>
      <c r="R7" s="24">
        <v>3850</v>
      </c>
      <c r="S7" s="24">
        <v>24785</v>
      </c>
      <c r="T7" s="24">
        <v>46.59</v>
      </c>
      <c r="U7" s="24">
        <v>531.98</v>
      </c>
      <c r="V7" s="24">
        <v>3967</v>
      </c>
      <c r="W7" s="24">
        <v>2.52</v>
      </c>
      <c r="X7" s="24">
        <v>1574.21</v>
      </c>
      <c r="Y7" s="24">
        <v>82.64</v>
      </c>
      <c r="Z7" s="24">
        <v>83.88</v>
      </c>
      <c r="AA7" s="24">
        <v>82.53</v>
      </c>
      <c r="AB7" s="24">
        <v>81.98</v>
      </c>
      <c r="AC7" s="24">
        <v>77.47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7.72</v>
      </c>
      <c r="BG7" s="24">
        <v>5.9</v>
      </c>
      <c r="BH7" s="24">
        <v>4</v>
      </c>
      <c r="BI7" s="24">
        <v>2.0099999999999998</v>
      </c>
      <c r="BJ7" s="24">
        <v>0</v>
      </c>
      <c r="BK7" s="24">
        <v>789.46</v>
      </c>
      <c r="BL7" s="24">
        <v>826.83</v>
      </c>
      <c r="BM7" s="24">
        <v>867.83</v>
      </c>
      <c r="BN7" s="24">
        <v>791.76</v>
      </c>
      <c r="BO7" s="24">
        <v>900.82</v>
      </c>
      <c r="BP7" s="24">
        <v>809.19</v>
      </c>
      <c r="BQ7" s="24">
        <v>59.64</v>
      </c>
      <c r="BR7" s="24">
        <v>61.97</v>
      </c>
      <c r="BS7" s="24">
        <v>59.73</v>
      </c>
      <c r="BT7" s="24">
        <v>59.25</v>
      </c>
      <c r="BU7" s="24">
        <v>50.73</v>
      </c>
      <c r="BV7" s="24">
        <v>57.77</v>
      </c>
      <c r="BW7" s="24">
        <v>57.31</v>
      </c>
      <c r="BX7" s="24">
        <v>57.08</v>
      </c>
      <c r="BY7" s="24">
        <v>56.26</v>
      </c>
      <c r="BZ7" s="24">
        <v>52.94</v>
      </c>
      <c r="CA7" s="24">
        <v>57.02</v>
      </c>
      <c r="CB7" s="24">
        <v>285.20999999999998</v>
      </c>
      <c r="CC7" s="24">
        <v>252.16</v>
      </c>
      <c r="CD7" s="24">
        <v>272.18</v>
      </c>
      <c r="CE7" s="24">
        <v>286.81</v>
      </c>
      <c r="CF7" s="24">
        <v>297.57</v>
      </c>
      <c r="CG7" s="24">
        <v>274.35000000000002</v>
      </c>
      <c r="CH7" s="24">
        <v>273.52</v>
      </c>
      <c r="CI7" s="24">
        <v>274.99</v>
      </c>
      <c r="CJ7" s="24">
        <v>282.08999999999997</v>
      </c>
      <c r="CK7" s="24">
        <v>303.27999999999997</v>
      </c>
      <c r="CL7" s="24">
        <v>273.68</v>
      </c>
      <c r="CM7" s="24">
        <v>60.61</v>
      </c>
      <c r="CN7" s="24">
        <v>65.39</v>
      </c>
      <c r="CO7" s="24">
        <v>65.44</v>
      </c>
      <c r="CP7" s="24">
        <v>63.26</v>
      </c>
      <c r="CQ7" s="24">
        <v>63.37</v>
      </c>
      <c r="CR7" s="24">
        <v>50.68</v>
      </c>
      <c r="CS7" s="24">
        <v>50.14</v>
      </c>
      <c r="CT7" s="24">
        <v>54.83</v>
      </c>
      <c r="CU7" s="24">
        <v>66.53</v>
      </c>
      <c r="CV7" s="24">
        <v>52.35</v>
      </c>
      <c r="CW7" s="24">
        <v>52.55</v>
      </c>
      <c r="CX7" s="24">
        <v>92.68</v>
      </c>
      <c r="CY7" s="24">
        <v>90.95</v>
      </c>
      <c r="CZ7" s="24">
        <v>92.43</v>
      </c>
      <c r="DA7" s="24">
        <v>92.13</v>
      </c>
      <c r="DB7" s="24">
        <v>91.5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2024-02-22T01:43:53Z</cp:lastPrinted>
  <dcterms:created xsi:type="dcterms:W3CDTF">2023-12-12T02:53:05Z</dcterms:created>
  <dcterms:modified xsi:type="dcterms:W3CDTF">2024-02-22T01:43:58Z</dcterms:modified>
  <cp:category/>
</cp:coreProperties>
</file>