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01_水道（簡水含む）43\"/>
    </mc:Choice>
  </mc:AlternateContent>
  <workbookProtection workbookAlgorithmName="SHA-512" workbookHashValue="oPalUZ8U79I+1YsrZPKRdylyI8G0Odu/lgNzdr8suu+WqQLujW6PrtWjfYD1LS+OV4jN0Yppqb5+T59VbnpdIw==" workbookSaltValue="VFQyGckjHKvipcqe8i1stw==" workbookSpinCount="100000" lockStructure="1"/>
  <bookViews>
    <workbookView xWindow="0" yWindow="0" windowWidth="28800" windowHeight="118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<sst xmlns="http://schemas.openxmlformats.org/spreadsheetml/2006/main" count="228" uniqueCount="112">
  <si>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</si>
  <si>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</si>
  <si>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</si>
  <si>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</si>
  <si>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</si>
  <si>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</si>
  <si>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</si>
  <si>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</si>
  <si>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</si>
  <si>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</si>
  <si>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</si>
  <si>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</si>
  <si>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</si>
  <si>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</si>
  <si>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</si>
  <si>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</si>
  <si>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</si>
  <si>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</si>
  <si>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</si>
  <si>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</si>
  <si>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</si>
  <si>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</si>
  <si>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</si>
  <si>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</si>
  <si>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</si>
  <si>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</si>
  <si>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</si>
  <si>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</si>
  <si>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</si>
  <si>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</si>
  <si>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</si>
  <si>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</si>
  <si>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</si>
  <si>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</si>
  <si>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</si>
  <si>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</si>
  <si>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</si>
  <si>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</si>
  <si>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</si>
  <si>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</si>
  <si>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</si>
  <si>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</si>
  <si>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</si>
  <si>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</si>
  <si>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</si>
  <si>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</si>
  <si>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</si>
  <si>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</si>
  <si>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</si>
  <si>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</si>
  <si>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</si>
  <si>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</si>
  <si>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</si>
  <si>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</si>
  <si>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</si>
  <si>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</si>
  <si>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</si>
  <si>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</si>
  <si>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</si>
  <si>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</si>
  <si>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</si>
  <si>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</si>
  <si>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</si>
  <si>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</si>
  <si>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</si>
  <si>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</si>
  <si>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</si>
  <si>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</si>
  <si>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</si>
  <si>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</si>
  <si>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</si>
  <si>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</si>
  <si>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</si>
  <si>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</si>
  <si>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</si>
  <si>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</si>
  <si>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</si>
  <si>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</si>
  <si>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</si>
  <si>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</si>
  <si>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</si>
  <si>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</si>
  <si>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</si>
  <si>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</si>
  <si>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</si>
  <si>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</si>
  <si>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</si>
  <si>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</si>
  <si>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</si>
  <si>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</si>
  <si>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</si>
  <si>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</si>
  <si>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</si>
  <si>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</si>
  <si>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</si>
  <si>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</si>
  <si>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</si>
  <si>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</si>
  <si>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</si>
  <si>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</si>
  <si>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</si>
  <si>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</si>
  <si>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</si>
  <si>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</si>
  <si>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</si>
  <si>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</si>
  <si>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</si>
  <si>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</si>
  <si>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</si>
  <si>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・①経常収支比率は、類似団体・全国平均と比較して高い水準を保っています。                           
・②累積欠損金比率は、これまで欠損金が発生していないため、当該値0％です。
・③流動比率は、現金預金の増加、未払金の減少により、水準が増加しておりますが、類似団体及び全国平均と比較すると高い水準となっています。
・④企業債残高対給水収益比率は、類似団体及び全国平均と比較して低い水準にありますが、今後は、2.③管路更新率及び給水普及率の向上を踏まえ、配水管新設事業と財源確保のバランスを考慮しながら、計画的に進める必要があります。
・⑤料金回収率は、類似団体及び全国平均と比較して高い水準にありますが、将来の施設等老朽化に備えた更新費用についても考慮したうえ、引き続き回収率の向上に努めていきます。
・⑥給水原価は、類似団体・全国平均と比較して引き続き高い水準となっておりますが、今後は施設等の老朽化による維持管理費が増加することに備え、より一層経費削減に努める必要があります。
・⑦施設利用率及び⑧有収率は、類似団体及び全国平均と比較して高い水準にあります。今後も、給水普及率の向上に努めていきます。</t>
    <rPh sb="131" eb="133">
      <t>ゾウカ</t>
    </rPh>
    <phoneticPr fontId="4"/>
  </si>
  <si>
    <t>・①有形固定資産減価償却率は、類似団体及び全国平均と比較して低い水準にあります。このことについては、償却対象資産が比較的新しい資産であることを意味していますので、今後は更新時期を適切に管理しながら財源とのバランスを考慮した運営が必要となります。
・②管路経年化率は、これまで行ってきた石綿配水管の布設替により、布設から40年を経過した配水管が存在しないため、当該値は0％となりました。
・③管路更新率は、配水管布設替工事が繰越したた
め前年度より低い水準になりました。引き続き、埋設環境等により漏水が多発する箇所や基幹管路の耐震化等を含め、更新工事が必要となる管路について適切な管理を行うとともに、的確な運営が必要とされます。</t>
    <rPh sb="205" eb="207">
      <t>フセツ</t>
    </rPh>
    <rPh sb="207" eb="208">
      <t>カ</t>
    </rPh>
    <rPh sb="218" eb="221">
      <t>ゼンネンド</t>
    </rPh>
    <rPh sb="234" eb="235">
      <t>ヒ</t>
    </rPh>
    <rPh sb="236" eb="237">
      <t>ツヅ</t>
    </rPh>
    <rPh sb="305" eb="307">
      <t>ヒツヨウ</t>
    </rPh>
    <phoneticPr fontId="4"/>
  </si>
  <si>
    <r>
      <t>・継続して経営を健全に維持していくために、給水普及率及び水道料金収納率の更なる向上を目指します。配水管の整備については、未整備地区へ布設工事を引き続き進めていきます。また、今後ピークを迎える更新需要に備え、計画的な施設更新を行ってまいります。あわせて、近年の物価高騰の影響から施設維持管理費等の増加が見込まれるため、料金改定の検討や電気使用料契約の見直しにより更なる費用削減等を行い、準備資金となる財源を適切に確保できるよう努めていきます。</t>
    </r>
    <r>
      <rPr>
        <sz val="11"/>
        <color rgb="FFFF0000"/>
        <rFont val="ＭＳ ゴシック"/>
        <family val="3"/>
        <charset val="128"/>
      </rPr>
      <t/>
    </r>
    <rPh sb="86" eb="88">
      <t>コンゴ</t>
    </rPh>
    <rPh sb="126" eb="128">
      <t>キンネン</t>
    </rPh>
    <rPh sb="129" eb="131">
      <t>ブッカ</t>
    </rPh>
    <rPh sb="138" eb="140">
      <t>シセツ</t>
    </rPh>
    <rPh sb="145" eb="146">
      <t>トウ</t>
    </rPh>
    <rPh sb="147" eb="149">
      <t>ゾウカ</t>
    </rPh>
    <rPh sb="150" eb="152">
      <t>ミコ</t>
    </rPh>
    <rPh sb="180" eb="181">
      <t>サラ</t>
    </rPh>
    <rPh sb="183" eb="185">
      <t>ヒヨウ</t>
    </rPh>
    <rPh sb="185" eb="187">
      <t>サクゲン</t>
    </rPh>
    <rPh sb="187" eb="188">
      <t>トウ</t>
    </rPh>
    <rPh sb="189" eb="19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</si>
</sst>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0.94</c:v>
                </c:pt>
                <c:pt idx="1">
                  <c:v>0.33</c:v>
                </c:pt>
                <c:pt idx="2">
                  <c:v>0.31</c:v>
                </c:pt>
                <c:pt idx="3">
                  <c:v>0.5</c:v>
                </c:pt>
                <c:pt idx="4">
                  <c:v>0.35</c:v>
                </c:pt>
              </c:numCache>
            </c:numRef>
          </c:val>
          <c:extLst>
            <c:ext xmlns:c16="http://schemas.microsoft.com/office/drawing/2014/chart" uri="{C3380CC4-5D6E-409C-BE32-E72D297353CC}">
              <c16:uniqueId val="{00000000-4820-435E-A606-479E6F353B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820-435E-A606-479E6F353B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75.459999999999994</c:v>
                </c:pt>
                <c:pt idx="1">
                  <c:v>76.709999999999994</c:v>
                </c:pt>
                <c:pt idx="2">
                  <c:v>81.430000000000007</c:v>
                </c:pt>
                <c:pt idx="3">
                  <c:v>83.04</c:v>
                </c:pt>
                <c:pt idx="4">
                  <c:v>75</c:v>
                </c:pt>
              </c:numCache>
            </c:numRef>
          </c:val>
          <c:extLst>
            <c:ext xmlns:c16="http://schemas.microsoft.com/office/drawing/2014/chart" uri="{C3380CC4-5D6E-409C-BE32-E72D297353CC}">
              <c16:uniqueId val="{00000000-8274-4688-B064-F1D90814D52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274-4688-B064-F1D90814D52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91.95</c:v>
                </c:pt>
                <c:pt idx="1">
                  <c:v>91.11</c:v>
                </c:pt>
                <c:pt idx="2">
                  <c:v>89.58</c:v>
                </c:pt>
                <c:pt idx="3">
                  <c:v>90.18</c:v>
                </c:pt>
                <c:pt idx="4">
                  <c:v>90.51</c:v>
                </c:pt>
              </c:numCache>
            </c:numRef>
          </c:val>
          <c:extLst>
            <c:ext xmlns:c16="http://schemas.microsoft.com/office/drawing/2014/chart" uri="{C3380CC4-5D6E-409C-BE32-E72D297353CC}">
              <c16:uniqueId val="{00000000-FEA6-4280-A065-A8469CE88F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EA6-4280-A065-A8469CE88F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117.91</c:v>
                </c:pt>
                <c:pt idx="1">
                  <c:v>116.54</c:v>
                </c:pt>
                <c:pt idx="2">
                  <c:v>117</c:v>
                </c:pt>
                <c:pt idx="3">
                  <c:v>113.31</c:v>
                </c:pt>
                <c:pt idx="4">
                  <c:v>118.93</c:v>
                </c:pt>
              </c:numCache>
            </c:numRef>
          </c:val>
          <c:extLst>
            <c:ext xmlns:c16="http://schemas.microsoft.com/office/drawing/2014/chart" uri="{C3380CC4-5D6E-409C-BE32-E72D297353CC}">
              <c16:uniqueId val="{00000000-DEAA-4E49-8C3D-7ACFB0F74F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DEAA-4E49-8C3D-7ACFB0F74F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35.1</c:v>
                </c:pt>
                <c:pt idx="1">
                  <c:v>35.97</c:v>
                </c:pt>
                <c:pt idx="2">
                  <c:v>37.369999999999997</c:v>
                </c:pt>
                <c:pt idx="3">
                  <c:v>38.54</c:v>
                </c:pt>
                <c:pt idx="4">
                  <c:v>39.61</c:v>
                </c:pt>
              </c:numCache>
            </c:numRef>
          </c:val>
          <c:extLst>
            <c:ext xmlns:c16="http://schemas.microsoft.com/office/drawing/2014/chart" uri="{C3380CC4-5D6E-409C-BE32-E72D297353CC}">
              <c16:uniqueId val="{00000000-E066-4A23-904A-218D3A7EBD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E066-4A23-904A-218D3A7EBD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2-4907-8A29-6BAB3EFA00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C52-4907-8A29-6BAB3EFA00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30-41CB-A862-8DDD38EAF0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0830-41CB-A862-8DDD38EAF0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854.88</c:v>
                </c:pt>
                <c:pt idx="1">
                  <c:v>759.99</c:v>
                </c:pt>
                <c:pt idx="2">
                  <c:v>592.51</c:v>
                </c:pt>
                <c:pt idx="3">
                  <c:v>499.85</c:v>
                </c:pt>
                <c:pt idx="4">
                  <c:v>570.59</c:v>
                </c:pt>
              </c:numCache>
            </c:numRef>
          </c:val>
          <c:extLst>
            <c:ext xmlns:c16="http://schemas.microsoft.com/office/drawing/2014/chart" uri="{C3380CC4-5D6E-409C-BE32-E72D297353CC}">
              <c16:uniqueId val="{00000000-F0D5-4192-A45C-FE60A09671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0D5-4192-A45C-FE60A09671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168</c:v>
                </c:pt>
                <c:pt idx="1">
                  <c:v>172.14</c:v>
                </c:pt>
                <c:pt idx="2">
                  <c:v>160.38</c:v>
                </c:pt>
                <c:pt idx="3">
                  <c:v>158.55000000000001</c:v>
                </c:pt>
                <c:pt idx="4">
                  <c:v>168.87</c:v>
                </c:pt>
              </c:numCache>
            </c:numRef>
          </c:val>
          <c:extLst>
            <c:ext xmlns:c16="http://schemas.microsoft.com/office/drawing/2014/chart" uri="{C3380CC4-5D6E-409C-BE32-E72D297353CC}">
              <c16:uniqueId val="{00000000-7F8D-4696-ACF8-467A2D3464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F8D-4696-ACF8-467A2D3464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111.7</c:v>
                </c:pt>
                <c:pt idx="1">
                  <c:v>110.02</c:v>
                </c:pt>
                <c:pt idx="2">
                  <c:v>112.21</c:v>
                </c:pt>
                <c:pt idx="3">
                  <c:v>106.23</c:v>
                </c:pt>
                <c:pt idx="4">
                  <c:v>108.55</c:v>
                </c:pt>
              </c:numCache>
            </c:numRef>
          </c:val>
          <c:extLst>
            <c:ext xmlns:c16="http://schemas.microsoft.com/office/drawing/2014/chart" uri="{C3380CC4-5D6E-409C-BE32-E72D297353CC}">
              <c16:uniqueId val="{00000000-56B8-437D-A0E3-8AC924663C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6B8-437D-A0E3-8AC924663C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210.86</c:v>
                </c:pt>
                <c:pt idx="1">
                  <c:v>212.51</c:v>
                </c:pt>
                <c:pt idx="2">
                  <c:v>206.31</c:v>
                </c:pt>
                <c:pt idx="3">
                  <c:v>219.06</c:v>
                </c:pt>
                <c:pt idx="4">
                  <c:v>205.72</c:v>
                </c:pt>
              </c:numCache>
            </c:numRef>
          </c:val>
          <c:extLst>
            <c:ext xmlns:c16="http://schemas.microsoft.com/office/drawing/2014/chart" uri="{C3380CC4-5D6E-409C-BE32-E72D297353CC}">
              <c16:uniqueId val="{00000000-0554-4CEC-8536-5B93B6E397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0554-4CEC-8536-5B93B6E397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阿見町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49161</v>
      </c>
      <c r="AM8" s="45"/>
      <c r="AN8" s="45"/>
      <c r="AO8" s="45"/>
      <c r="AP8" s="45"/>
      <c r="AQ8" s="45"/>
      <c r="AR8" s="45"/>
      <c r="AS8" s="45"/>
      <c r="AT8" s="46">
        <f>データ!$S$6</f>
        <v>71.400000000000006</v>
      </c>
      <c r="AU8" s="47"/>
      <c r="AV8" s="47"/>
      <c r="AW8" s="47"/>
      <c r="AX8" s="47"/>
      <c r="AY8" s="47"/>
      <c r="AZ8" s="47"/>
      <c r="BA8" s="47"/>
      <c r="BB8" s="48">
        <f>データ!$T$6</f>
        <v>688.53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81.209999999999994</v>
      </c>
      <c r="J10" s="47"/>
      <c r="K10" s="47"/>
      <c r="L10" s="47"/>
      <c r="M10" s="47"/>
      <c r="N10" s="47"/>
      <c r="O10" s="81"/>
      <c r="P10" s="48">
        <f>データ!$P$6</f>
        <v>88.65</v>
      </c>
      <c r="Q10" s="48"/>
      <c r="R10" s="48"/>
      <c r="S10" s="48"/>
      <c r="T10" s="48"/>
      <c r="U10" s="48"/>
      <c r="V10" s="48"/>
      <c r="W10" s="45">
        <f>データ!$Q$6</f>
        <v>4488</v>
      </c>
      <c r="X10" s="45"/>
      <c r="Y10" s="45"/>
      <c r="Z10" s="45"/>
      <c r="AA10" s="45"/>
      <c r="AB10" s="45"/>
      <c r="AC10" s="45"/>
      <c r="AD10" s="2"/>
      <c r="AE10" s="2"/>
      <c r="AF10" s="2"/>
      <c r="AG10" s="2"/>
      <c r="AH10" s="2"/>
      <c r="AI10" s="2"/>
      <c r="AJ10" s="2"/>
      <c r="AK10" s="2"/>
      <c r="AL10" s="45">
        <f>データ!$U$6</f>
        <v>44150</v>
      </c>
      <c r="AM10" s="45"/>
      <c r="AN10" s="45"/>
      <c r="AO10" s="45"/>
      <c r="AP10" s="45"/>
      <c r="AQ10" s="45"/>
      <c r="AR10" s="45"/>
      <c r="AS10" s="45"/>
      <c r="AT10" s="46">
        <f>データ!$V$6</f>
        <v>26.98</v>
      </c>
      <c r="AU10" s="47"/>
      <c r="AV10" s="47"/>
      <c r="AW10" s="47"/>
      <c r="AX10" s="47"/>
      <c r="AY10" s="47"/>
      <c r="AZ10" s="47"/>
      <c r="BA10" s="47"/>
      <c r="BB10" s="48">
        <f>データ!$W$6</f>
        <v>1636.4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109</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PAUTzmPANUHag7zfYX1toiIMJt0g23WFVDxbG1MjkYPG+xYJ1tpejKoaPNGgiSNWD0gVZwgVmIIaRQlzvTD0w==" saltValue="U3RVqmzrknZjJvUUkMGC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84433</v>
      </c>
      <c r="D6" s="20">
        <f t="shared" si="3"/>
        <v>46</v>
      </c>
      <c r="E6" s="20">
        <f t="shared" si="3"/>
        <v>1</v>
      </c>
      <c r="F6" s="20">
        <f t="shared" si="3"/>
        <v>0</v>
      </c>
      <c r="G6" s="20">
        <f t="shared" si="3"/>
        <v>1</v>
      </c>
      <c r="H6" s="20" t="str">
        <f t="shared" si="3"/>
        <v>茨城県　阿見町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81.209999999999994</v>
      </c>
      <c r="P6" s="21">
        <f t="shared" si="3"/>
        <v>88.65</v>
      </c>
      <c r="Q6" s="21">
        <f t="shared" si="3"/>
        <v>4488</v>
      </c>
      <c r="R6" s="21">
        <f t="shared" si="3"/>
        <v>49161</v>
      </c>
      <c r="S6" s="21">
        <f t="shared" si="3"/>
        <v>71.400000000000006</v>
      </c>
      <c r="T6" s="21">
        <f t="shared" si="3"/>
        <v>688.53</v>
      </c>
      <c r="U6" s="21">
        <f t="shared" si="3"/>
        <v>44150</v>
      </c>
      <c r="V6" s="21">
        <f t="shared" si="3"/>
        <v>26.98</v>
      </c>
      <c r="W6" s="21">
        <f t="shared" si="3"/>
        <v>1636.4</v>
      </c>
      <c r="X6" s="22">
        <f>IF(X7="",NA(),X7)</f>
        <v>117.91</v>
      </c>
      <c r="Y6" s="22">
        <f t="shared" ref="Y6:AG6" si="4">IF(Y7="",NA(),Y7)</f>
        <v>116.54</v>
      </c>
      <c r="Z6" s="22">
        <f t="shared" si="4"/>
        <v>117</v>
      </c>
      <c r="AA6" s="22">
        <f t="shared" si="4"/>
        <v>113.31</v>
      </c>
      <c r="AB6" s="22">
        <f t="shared" si="4"/>
        <v>118.93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854.88</v>
      </c>
      <c r="AU6" s="22">
        <f t="shared" ref="AU6:BC6" si="6">IF(AU7="",NA(),AU7)</f>
        <v>759.99</v>
      </c>
      <c r="AV6" s="22">
        <f t="shared" si="6"/>
        <v>592.51</v>
      </c>
      <c r="AW6" s="22">
        <f t="shared" si="6"/>
        <v>499.85</v>
      </c>
      <c r="AX6" s="22">
        <f t="shared" si="6"/>
        <v>570.59</v>
      </c>
      <c r="AY6" s="22">
        <f t="shared" si="6"/>
        <v>366.03</v>
      </c>
      <c r="AZ6" s="22">
        <f t="shared" si="6"/>
        <v>365.18</v>
      </c>
      <c r="BA6" s="22">
        <f t="shared" si="6"/>
        <v>327.77</v>
      </c>
      <c r="BB6" s="22">
        <f t="shared" si="6"/>
        <v>338.02</v>
      </c>
      <c r="BC6" s="22">
        <f t="shared" si="6"/>
        <v>345.94</v>
      </c>
      <c r="BD6" s="21" t="str">
        <f>IF(BD7="","",IF(BD7="-","【-】","【"&amp;SUBSTITUTE(TEXT(BD7,"#,##0.00"),"-","△")&amp;"】"))</f>
        <v>【252.29】</v>
      </c>
      <c r="BE6" s="22">
        <f>IF(BE7="",NA(),BE7)</f>
        <v>168</v>
      </c>
      <c r="BF6" s="22">
        <f t="shared" ref="BF6:BN6" si="7">IF(BF7="",NA(),BF7)</f>
        <v>172.14</v>
      </c>
      <c r="BG6" s="22">
        <f t="shared" si="7"/>
        <v>160.38</v>
      </c>
      <c r="BH6" s="22">
        <f t="shared" si="7"/>
        <v>158.55000000000001</v>
      </c>
      <c r="BI6" s="22">
        <f t="shared" si="7"/>
        <v>168.87</v>
      </c>
      <c r="BJ6" s="22">
        <f t="shared" si="7"/>
        <v>370.12</v>
      </c>
      <c r="BK6" s="22">
        <f t="shared" si="7"/>
        <v>371.65</v>
      </c>
      <c r="BL6" s="22">
        <f t="shared" si="7"/>
        <v>397.1</v>
      </c>
      <c r="BM6" s="22">
        <f t="shared" si="7"/>
        <v>379.91</v>
      </c>
      <c r="BN6" s="22">
        <f t="shared" si="7"/>
        <v>386.61</v>
      </c>
      <c r="BO6" s="21" t="str">
        <f>IF(BO7="","",IF(BO7="-","【-】","【"&amp;SUBSTITUTE(TEXT(BO7,"#,##0.00"),"-","△")&amp;"】"))</f>
        <v>【268.07】</v>
      </c>
      <c r="BP6" s="22">
        <f>IF(BP7="",NA(),BP7)</f>
        <v>111.7</v>
      </c>
      <c r="BQ6" s="22">
        <f t="shared" ref="BQ6:BY6" si="8">IF(BQ7="",NA(),BQ7)</f>
        <v>110.02</v>
      </c>
      <c r="BR6" s="22">
        <f t="shared" si="8"/>
        <v>112.21</v>
      </c>
      <c r="BS6" s="22">
        <f t="shared" si="8"/>
        <v>106.23</v>
      </c>
      <c r="BT6" s="22">
        <f t="shared" si="8"/>
        <v>108.55</v>
      </c>
      <c r="BU6" s="22">
        <f t="shared" si="8"/>
        <v>100.42</v>
      </c>
      <c r="BV6" s="22">
        <f t="shared" si="8"/>
        <v>98.77</v>
      </c>
      <c r="BW6" s="22">
        <f t="shared" si="8"/>
        <v>95.79</v>
      </c>
      <c r="BX6" s="22">
        <f t="shared" si="8"/>
        <v>98.3</v>
      </c>
      <c r="BY6" s="22">
        <f t="shared" si="8"/>
        <v>93.82</v>
      </c>
      <c r="BZ6" s="21" t="str">
        <f>IF(BZ7="","",IF(BZ7="-","【-】","【"&amp;SUBSTITUTE(TEXT(BZ7,"#,##0.00"),"-","△")&amp;"】"))</f>
        <v>【97.47】</v>
      </c>
      <c r="CA6" s="22">
        <f>IF(CA7="",NA(),CA7)</f>
        <v>210.86</v>
      </c>
      <c r="CB6" s="22">
        <f t="shared" ref="CB6:CJ6" si="9">IF(CB7="",NA(),CB7)</f>
        <v>212.51</v>
      </c>
      <c r="CC6" s="22">
        <f t="shared" si="9"/>
        <v>206.31</v>
      </c>
      <c r="CD6" s="22">
        <f t="shared" si="9"/>
        <v>219.06</v>
      </c>
      <c r="CE6" s="22">
        <f t="shared" si="9"/>
        <v>205.72</v>
      </c>
      <c r="CF6" s="22">
        <f t="shared" si="9"/>
        <v>171.67</v>
      </c>
      <c r="CG6" s="22">
        <f t="shared" si="9"/>
        <v>173.67</v>
      </c>
      <c r="CH6" s="22">
        <f t="shared" si="9"/>
        <v>171.13</v>
      </c>
      <c r="CI6" s="22">
        <f t="shared" si="9"/>
        <v>173.7</v>
      </c>
      <c r="CJ6" s="22">
        <f t="shared" si="9"/>
        <v>178.94</v>
      </c>
      <c r="CK6" s="21" t="str">
        <f>IF(CK7="","",IF(CK7="-","【-】","【"&amp;SUBSTITUTE(TEXT(CK7,"#,##0.00"),"-","△")&amp;"】"))</f>
        <v>【174.75】</v>
      </c>
      <c r="CL6" s="22">
        <f>IF(CL7="",NA(),CL7)</f>
        <v>75.459999999999994</v>
      </c>
      <c r="CM6" s="22">
        <f t="shared" ref="CM6:CU6" si="10">IF(CM7="",NA(),CM7)</f>
        <v>76.709999999999994</v>
      </c>
      <c r="CN6" s="22">
        <f t="shared" si="10"/>
        <v>81.430000000000007</v>
      </c>
      <c r="CO6" s="22">
        <f t="shared" si="10"/>
        <v>83.04</v>
      </c>
      <c r="CP6" s="22">
        <f t="shared" si="10"/>
        <v>75</v>
      </c>
      <c r="CQ6" s="22">
        <f t="shared" si="10"/>
        <v>59.74</v>
      </c>
      <c r="CR6" s="22">
        <f t="shared" si="10"/>
        <v>59.67</v>
      </c>
      <c r="CS6" s="22">
        <f t="shared" si="10"/>
        <v>60.12</v>
      </c>
      <c r="CT6" s="22">
        <f t="shared" si="10"/>
        <v>60.34</v>
      </c>
      <c r="CU6" s="22">
        <f t="shared" si="10"/>
        <v>59.54</v>
      </c>
      <c r="CV6" s="21" t="str">
        <f>IF(CV7="","",IF(CV7="-","【-】","【"&amp;SUBSTITUTE(TEXT(CV7,"#,##0.00"),"-","△")&amp;"】"))</f>
        <v>【59.97】</v>
      </c>
      <c r="CW6" s="22">
        <f>IF(CW7="",NA(),CW7)</f>
        <v>91.95</v>
      </c>
      <c r="CX6" s="22">
        <f t="shared" ref="CX6:DF6" si="11">IF(CX7="",NA(),CX7)</f>
        <v>91.11</v>
      </c>
      <c r="CY6" s="22">
        <f t="shared" si="11"/>
        <v>89.58</v>
      </c>
      <c r="CZ6" s="22">
        <f t="shared" si="11"/>
        <v>90.18</v>
      </c>
      <c r="DA6" s="22">
        <f t="shared" si="11"/>
        <v>90.51</v>
      </c>
      <c r="DB6" s="22">
        <f t="shared" si="11"/>
        <v>84.8</v>
      </c>
      <c r="DC6" s="22">
        <f t="shared" si="11"/>
        <v>84.6</v>
      </c>
      <c r="DD6" s="22">
        <f t="shared" si="11"/>
        <v>84.24</v>
      </c>
      <c r="DE6" s="22">
        <f t="shared" si="11"/>
        <v>84.19</v>
      </c>
      <c r="DF6" s="22">
        <f t="shared" si="11"/>
        <v>83.93</v>
      </c>
      <c r="DG6" s="21" t="str">
        <f>IF(DG7="","",IF(DG7="-","【-】","【"&amp;SUBSTITUTE(TEXT(DG7,"#,##0.00"),"-","△")&amp;"】"))</f>
        <v>【89.76】</v>
      </c>
      <c r="DH6" s="22">
        <f>IF(DH7="",NA(),DH7)</f>
        <v>35.1</v>
      </c>
      <c r="DI6" s="22">
        <f t="shared" ref="DI6:DQ6" si="12">IF(DI7="",NA(),DI7)</f>
        <v>35.97</v>
      </c>
      <c r="DJ6" s="22">
        <f t="shared" si="12"/>
        <v>37.369999999999997</v>
      </c>
      <c r="DK6" s="22">
        <f t="shared" si="12"/>
        <v>38.54</v>
      </c>
      <c r="DL6" s="22">
        <f t="shared" si="12"/>
        <v>39.61</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0.94</v>
      </c>
      <c r="EE6" s="22">
        <f t="shared" ref="EE6:EM6" si="14">IF(EE7="",NA(),EE7)</f>
        <v>0.33</v>
      </c>
      <c r="EF6" s="22">
        <f t="shared" si="14"/>
        <v>0.31</v>
      </c>
      <c r="EG6" s="22">
        <f t="shared" si="14"/>
        <v>0.5</v>
      </c>
      <c r="EH6" s="22">
        <f t="shared" si="14"/>
        <v>0.35</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84433</v>
      </c>
      <c r="D7" s="24">
        <v>46</v>
      </c>
      <c r="E7" s="24">
        <v>1</v>
      </c>
      <c r="F7" s="24">
        <v>0</v>
      </c>
      <c r="G7" s="24">
        <v>1</v>
      </c>
      <c r="H7" s="24" t="s">
        <v>92</v>
      </c>
      <c r="I7" s="24" t="s">
        <v>93</v>
      </c>
      <c r="J7" s="24" t="s">
        <v>94</v>
      </c>
      <c r="K7" s="24" t="s">
        <v>95</v>
      </c>
      <c r="L7" s="24" t="s">
        <v>96</v>
      </c>
      <c r="M7" s="24" t="s">
        <v>97</v>
      </c>
      <c r="N7" s="25" t="s">
        <v>98</v>
      </c>
      <c r="O7" s="25">
        <v>81.209999999999994</v>
      </c>
      <c r="P7" s="25">
        <v>88.65</v>
      </c>
      <c r="Q7" s="25">
        <v>4488</v>
      </c>
      <c r="R7" s="25">
        <v>49161</v>
      </c>
      <c r="S7" s="25">
        <v>71.400000000000006</v>
      </c>
      <c r="T7" s="25">
        <v>688.53</v>
      </c>
      <c r="U7" s="25">
        <v>44150</v>
      </c>
      <c r="V7" s="25">
        <v>26.98</v>
      </c>
      <c r="W7" s="25">
        <v>1636.4</v>
      </c>
      <c r="X7" s="25">
        <v>117.91</v>
      </c>
      <c r="Y7" s="25">
        <v>116.54</v>
      </c>
      <c r="Z7" s="25">
        <v>117</v>
      </c>
      <c r="AA7" s="25">
        <v>113.31</v>
      </c>
      <c r="AB7" s="25">
        <v>118.93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854.88</v>
      </c>
      <c r="AU7" s="25">
        <v>759.99</v>
      </c>
      <c r="AV7" s="25">
        <v>592.51</v>
      </c>
      <c r="AW7" s="25">
        <v>499.85</v>
      </c>
      <c r="AX7" s="25">
        <v>570.59</v>
      </c>
      <c r="AY7" s="25">
        <v>366.03</v>
      </c>
      <c r="AZ7" s="25">
        <v>365.18</v>
      </c>
      <c r="BA7" s="25">
        <v>327.77</v>
      </c>
      <c r="BB7" s="25">
        <v>338.02</v>
      </c>
      <c r="BC7" s="25">
        <v>345.94</v>
      </c>
      <c r="BD7" s="25">
        <v>252.29</v>
      </c>
      <c r="BE7" s="25">
        <v>168</v>
      </c>
      <c r="BF7" s="25">
        <v>172.14</v>
      </c>
      <c r="BG7" s="25">
        <v>160.38</v>
      </c>
      <c r="BH7" s="25">
        <v>158.55000000000001</v>
      </c>
      <c r="BI7" s="25">
        <v>168.87</v>
      </c>
      <c r="BJ7" s="25">
        <v>370.12</v>
      </c>
      <c r="BK7" s="25">
        <v>371.65</v>
      </c>
      <c r="BL7" s="25">
        <v>397.1</v>
      </c>
      <c r="BM7" s="25">
        <v>379.91</v>
      </c>
      <c r="BN7" s="25">
        <v>386.61</v>
      </c>
      <c r="BO7" s="25">
        <v>268.07</v>
      </c>
      <c r="BP7" s="25">
        <v>111.7</v>
      </c>
      <c r="BQ7" s="25">
        <v>110.02</v>
      </c>
      <c r="BR7" s="25">
        <v>112.21</v>
      </c>
      <c r="BS7" s="25">
        <v>106.23</v>
      </c>
      <c r="BT7" s="25">
        <v>108.55</v>
      </c>
      <c r="BU7" s="25">
        <v>100.42</v>
      </c>
      <c r="BV7" s="25">
        <v>98.77</v>
      </c>
      <c r="BW7" s="25">
        <v>95.79</v>
      </c>
      <c r="BX7" s="25">
        <v>98.3</v>
      </c>
      <c r="BY7" s="25">
        <v>93.82</v>
      </c>
      <c r="BZ7" s="25">
        <v>97.47</v>
      </c>
      <c r="CA7" s="25">
        <v>210.86</v>
      </c>
      <c r="CB7" s="25">
        <v>212.51</v>
      </c>
      <c r="CC7" s="25">
        <v>206.31</v>
      </c>
      <c r="CD7" s="25">
        <v>219.06</v>
      </c>
      <c r="CE7" s="25">
        <v>205.72</v>
      </c>
      <c r="CF7" s="25">
        <v>171.67</v>
      </c>
      <c r="CG7" s="25">
        <v>173.67</v>
      </c>
      <c r="CH7" s="25">
        <v>171.13</v>
      </c>
      <c r="CI7" s="25">
        <v>173.7</v>
      </c>
      <c r="CJ7" s="25">
        <v>178.94</v>
      </c>
      <c r="CK7" s="25">
        <v>174.75</v>
      </c>
      <c r="CL7" s="25">
        <v>75.459999999999994</v>
      </c>
      <c r="CM7" s="25">
        <v>76.709999999999994</v>
      </c>
      <c r="CN7" s="25">
        <v>81.430000000000007</v>
      </c>
      <c r="CO7" s="25">
        <v>83.04</v>
      </c>
      <c r="CP7" s="25">
        <v>75</v>
      </c>
      <c r="CQ7" s="25">
        <v>59.74</v>
      </c>
      <c r="CR7" s="25">
        <v>59.67</v>
      </c>
      <c r="CS7" s="25">
        <v>60.12</v>
      </c>
      <c r="CT7" s="25">
        <v>60.34</v>
      </c>
      <c r="CU7" s="25">
        <v>59.54</v>
      </c>
      <c r="CV7" s="25">
        <v>59.97</v>
      </c>
      <c r="CW7" s="25">
        <v>91.95</v>
      </c>
      <c r="CX7" s="25">
        <v>91.11</v>
      </c>
      <c r="CY7" s="25">
        <v>89.58</v>
      </c>
      <c r="CZ7" s="25">
        <v>90.18</v>
      </c>
      <c r="DA7" s="25">
        <v>90.51</v>
      </c>
      <c r="DB7" s="25">
        <v>84.8</v>
      </c>
      <c r="DC7" s="25">
        <v>84.6</v>
      </c>
      <c r="DD7" s="25">
        <v>84.24</v>
      </c>
      <c r="DE7" s="25">
        <v>84.19</v>
      </c>
      <c r="DF7" s="25">
        <v>83.93</v>
      </c>
      <c r="DG7" s="25">
        <v>89.76</v>
      </c>
      <c r="DH7" s="25">
        <v>35.1</v>
      </c>
      <c r="DI7" s="25">
        <v>35.97</v>
      </c>
      <c r="DJ7" s="25">
        <v>37.369999999999997</v>
      </c>
      <c r="DK7" s="25">
        <v>38.54</v>
      </c>
      <c r="DL7" s="25">
        <v>39.61</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0.94</v>
      </c>
      <c r="EE7" s="25">
        <v>0.33</v>
      </c>
      <c r="EF7" s="25">
        <v>0.31</v>
      </c>
      <c r="EG7" s="25">
        <v>0.5</v>
      </c>
      <c r="EH7" s="25">
        <v>0.35</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2024-02-22T01:12:35Z</cp:lastPrinted>
  <dcterms:created xsi:type="dcterms:W3CDTF">2023-12-05T00:50:19Z</dcterms:created>
  <dcterms:modified xsi:type="dcterms:W3CDTF">2024-02-22T01:12:43Z</dcterms:modified>
  <cp:category/>
</cp:coreProperties>
</file>