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X:\3500.上下水道課\010.庶務\050.公営企業会計\011.公営企業経営比較分析表\R4\"/>
    </mc:Choice>
  </mc:AlternateContent>
  <xr:revisionPtr revIDLastSave="0" documentId="13_ncr:1_{D6F670DE-02ED-4B39-8D55-47E6AC6CAE96}" xr6:coauthVersionLast="36" xr6:coauthVersionMax="36" xr10:uidLastSave="{00000000-0000-0000-0000-000000000000}"/>
  <workbookProtection workbookAlgorithmName="SHA-512" workbookHashValue="G2WKSgKL9duLmt6Bvs4KRoc4VJEAxZ6lVLVIsqsxY7Mpi3xLaYg5VaxaRd0cLsqpzUQNKLFnHuzf4kVcY8/xpA==" workbookSaltValue="pT4aEqIMTMYHXFPnHLJUj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R6" i="5"/>
  <c r="AD10" i="4" s="1"/>
  <c r="Q6" i="5"/>
  <c r="W10" i="4" s="1"/>
  <c r="P6" i="5"/>
  <c r="O6" i="5"/>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I85" i="4"/>
  <c r="G85" i="4"/>
  <c r="E85" i="4"/>
  <c r="BB10" i="4"/>
  <c r="AT10" i="4"/>
  <c r="P10" i="4"/>
  <c r="I10" i="4"/>
  <c r="BB8" i="4"/>
  <c r="AL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<sst xmlns="http://schemas.openxmlformats.org/spreadsheetml/2006/main" count="275" uniqueCount="117">
  <si>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</si>
  <si>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</si>
  <si>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</si>
  <si>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</si>
  <si>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</si>
  <si>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</si>
  <si>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</si>
  <si>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</si>
  <si>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</si>
  <si>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</si>
  <si>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</si>
  <si>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</si>
  <si>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</si>
  <si>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</si>
  <si>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</si>
  <si>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</si>
  <si>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</si>
  <si>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</si>
  <si>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</si>
  <si>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</si>
  <si>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</si>
  <si>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</si>
  <si>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</si>
  <si>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</si>
  <si>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</si>
  <si>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</si>
  <si>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</si>
  <si>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</si>
  <si>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</si>
  <si>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</si>
  <si>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</si>
  <si>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</si>
  <si>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</si>
  <si>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</si>
  <si>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</si>
  <si>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</si>
  <si>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</si>
  <si>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</si>
  <si>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</si>
  <si>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</si>
  <si>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</si>
  <si>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</si>
  <si>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</si>
  <si>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</si>
  <si>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</si>
  <si>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</si>
  <si>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</si>
  <si>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</si>
  <si>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</si>
  <si>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</si>
  <si>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</si>
  <si>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</si>
  <si>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</si>
  <si>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</si>
  <si>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</si>
  <si>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</si>
  <si>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</si>
  <si>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</si>
  <si>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</si>
  <si>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</si>
  <si>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</si>
  <si>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</si>
  <si>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</si>
  <si>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</si>
  <si>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</si>
  <si>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</si>
  <si>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</si>
  <si>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</si>
  <si>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</si>
  <si>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</si>
  <si>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</si>
  <si>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</si>
  <si>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</si>
  <si>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</si>
  <si>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</si>
  <si>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</si>
  <si>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</si>
  <si>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</si>
  <si>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</si>
  <si>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</si>
  <si>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</si>
  <si>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</si>
  <si>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</si>
  <si>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</si>
  <si>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</si>
  <si>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</si>
  <si>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</si>
  <si>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</si>
  <si>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</si>
  <si>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</si>
  <si>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</si>
  <si>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</si>
  <si>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</si>
  <si>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</si>
  <si>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</si>
  <si>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</si>
  <si>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美浦村</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</si>
  <si>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</si>
  <si>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</si>
  <si>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</si>
  <si>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</si>
  <si>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</si>
  <si>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</si>
  <si>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</si>
  <si>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</si>
  <si>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</si>
  <si>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</si>
  <si>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</si>
  <si>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</si>
  <si>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</si>
  <si>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</si>
  <si>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</si>
  <si>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</si>
  <si>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</si>
  <si>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農業集落排水事業において法定耐用年数を超過した管渠はないが、硫化水素等の影響によるマンホールポンプ施設の劣化や汚水処理施設の故障等により、施設等の修繕は頻繁に発生し、将来的には管渠の改修に対する検討も必要となる。
　今後は、農業集落排水施設の最適整備構想により、汚水処理施設の統廃合を含めた老朽化対策に努める。</t>
    <phoneticPr fontId="4"/>
  </si>
  <si>
    <t>　今後、人口減少や施設の老朽化が懸念されるなか、安定した健全経営を継続していくには、使用料収入の確保及び効率的な事業の実施並びに維持管理費用等の削減が必要である。
　令和2年度より、経営基盤の強化や財政マネジメントの向上等を目的として公営企業法を適用し、経営状況や資産状況を正確に把握し、適切な施設の維持管理に努め、効率的な事業を計画するとともに、接続率の向上に取り組み、使用料収入の確保に努めている。
　また、最適整備構想を策定し、施設の有効利用や費用の削減として、公共下水道との統廃合を進めるとともに、事業の健全な運営に努める。</t>
    <phoneticPr fontId="4"/>
  </si>
  <si>
    <t>①経常収支比率は、100％を下回り、②累積欠損金比率も大幅に伸び145.30％となっている。本村の人口が減少傾向にあるため使用料収入の減収が見込まれる。また、処理施設についても老朽化がみられ修繕費用の増加が見込まれるため、更なる経費節減と使用料収入の確保が必要である。
③流動比率は100％を上回っており、④企業債残高対事業規模比率は類似団体平均値を下回っているが、今後処理設備の更新により地方債残高の増加が見込まれるため、更なる経営改善を図っていく必要がある。
⑤経費回収率は、R04には類似団体平均値同水準になったが、引き続き使用料収入の確保に努めるとともに、汚水処理コストの削減に努める。
⑥汚水処理原価は、類似団体平均値を下回っているが、増加傾向にあり類似団体平均値に近づきつつある。人口減少による水量の減少が見込まれるため、接続率の向上に努める。
⑦施設利用率は、計画人口と現状の人口に乖離があり、類似団体平均値を下回っている。今後は広域化・共同化を進めていくことで、施設利用率の向上を図る。
⑧水洗化率は、類似団体平均値を下回っている。接続支援事業補助金を活用して加入促進に努める。</t>
    <rPh sb="27" eb="29">
      <t>オオハバ</t>
    </rPh>
    <rPh sb="30" eb="31">
      <t>ノ</t>
    </rPh>
    <rPh sb="254" eb="257">
      <t>ドウスイジュン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</si>
</sst>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CC3-4710-ADCA-A5F879C2E17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0.01</c:v>
                </c:pt>
                <c:pt idx="4">
                  <c:v>0.01</c:v>
                </c:pt>
              </c:numCache>
            </c:numRef>
          </c:val>
          <c:smooth val="0"/>
          <c:extLst>
            <c:ext xmlns:c16="http://schemas.microsoft.com/office/drawing/2014/chart" uri="{C3380CC4-5D6E-409C-BE32-E72D297353CC}">
              <c16:uniqueId val="{00000001-8CC3-4710-ADCA-A5F879C2E17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42.2</c:v>
                </c:pt>
                <c:pt idx="3">
                  <c:v>43.07</c:v>
                </c:pt>
                <c:pt idx="4">
                  <c:v>40.75</c:v>
                </c:pt>
              </c:numCache>
            </c:numRef>
          </c:val>
          <c:extLst>
            <c:ext xmlns:c16="http://schemas.microsoft.com/office/drawing/2014/chart" uri="{C3380CC4-5D6E-409C-BE32-E72D297353CC}">
              <c16:uniqueId val="{00000000-C7BE-4D40-9C11-A6239C55ED5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55.26</c:v>
                </c:pt>
                <c:pt idx="3">
                  <c:v>54.54</c:v>
                </c:pt>
                <c:pt idx="4">
                  <c:v>52.9</c:v>
                </c:pt>
              </c:numCache>
            </c:numRef>
          </c:val>
          <c:smooth val="0"/>
          <c:extLst>
            <c:ext xmlns:c16="http://schemas.microsoft.com/office/drawing/2014/chart" uri="{C3380CC4-5D6E-409C-BE32-E72D297353CC}">
              <c16:uniqueId val="{00000001-C7BE-4D40-9C11-A6239C55ED5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85.3</c:v>
                </c:pt>
                <c:pt idx="3">
                  <c:v>87.14</c:v>
                </c:pt>
                <c:pt idx="4">
                  <c:v>87.94</c:v>
                </c:pt>
              </c:numCache>
            </c:numRef>
          </c:val>
          <c:extLst>
            <c:ext xmlns:c16="http://schemas.microsoft.com/office/drawing/2014/chart" uri="{C3380CC4-5D6E-409C-BE32-E72D297353CC}">
              <c16:uniqueId val="{00000000-5768-4251-92F1-F60FCC4F262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90.52</c:v>
                </c:pt>
                <c:pt idx="3">
                  <c:v>90.3</c:v>
                </c:pt>
                <c:pt idx="4">
                  <c:v>90.3</c:v>
                </c:pt>
              </c:numCache>
            </c:numRef>
          </c:val>
          <c:smooth val="0"/>
          <c:extLst>
            <c:ext xmlns:c16="http://schemas.microsoft.com/office/drawing/2014/chart" uri="{C3380CC4-5D6E-409C-BE32-E72D297353CC}">
              <c16:uniqueId val="{00000001-5768-4251-92F1-F60FCC4F262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103.79</c:v>
                </c:pt>
                <c:pt idx="3">
                  <c:v>86.42</c:v>
                </c:pt>
                <c:pt idx="4">
                  <c:v>86.37</c:v>
                </c:pt>
              </c:numCache>
            </c:numRef>
          </c:val>
          <c:extLst>
            <c:ext xmlns:c16="http://schemas.microsoft.com/office/drawing/2014/chart" uri="{C3380CC4-5D6E-409C-BE32-E72D297353CC}">
              <c16:uniqueId val="{00000000-7087-4826-A526-667DBDEC69E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103.09</c:v>
                </c:pt>
                <c:pt idx="3">
                  <c:v>102.11</c:v>
                </c:pt>
                <c:pt idx="4">
                  <c:v>101.91</c:v>
                </c:pt>
              </c:numCache>
            </c:numRef>
          </c:val>
          <c:smooth val="0"/>
          <c:extLst>
            <c:ext xmlns:c16="http://schemas.microsoft.com/office/drawing/2014/chart" uri="{C3380CC4-5D6E-409C-BE32-E72D297353CC}">
              <c16:uniqueId val="{00000001-7087-4826-A526-667DBDEC69E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4.0999999999999996</c:v>
                </c:pt>
                <c:pt idx="3">
                  <c:v>4.2699999999999996</c:v>
                </c:pt>
                <c:pt idx="4">
                  <c:v>12</c:v>
                </c:pt>
              </c:numCache>
            </c:numRef>
          </c:val>
          <c:extLst>
            <c:ext xmlns:c16="http://schemas.microsoft.com/office/drawing/2014/chart" uri="{C3380CC4-5D6E-409C-BE32-E72D297353CC}">
              <c16:uniqueId val="{00000000-12F7-4D2C-8D36-28126EE5F6C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24.8</c:v>
                </c:pt>
                <c:pt idx="3">
                  <c:v>28.12</c:v>
                </c:pt>
                <c:pt idx="4">
                  <c:v>28.79</c:v>
                </c:pt>
              </c:numCache>
            </c:numRef>
          </c:val>
          <c:smooth val="0"/>
          <c:extLst>
            <c:ext xmlns:c16="http://schemas.microsoft.com/office/drawing/2014/chart" uri="{C3380CC4-5D6E-409C-BE32-E72D297353CC}">
              <c16:uniqueId val="{00000001-12F7-4D2C-8D36-28126EE5F6C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FFF-4869-A086-E6D52FC6BA7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CFFF-4869-A086-E6D52FC6BA7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c:v>81.819999999999993</c:v>
                </c:pt>
                <c:pt idx="4">
                  <c:v>145.30000000000001</c:v>
                </c:pt>
              </c:numCache>
            </c:numRef>
          </c:val>
          <c:extLst>
            <c:ext xmlns:c16="http://schemas.microsoft.com/office/drawing/2014/chart" uri="{C3380CC4-5D6E-409C-BE32-E72D297353CC}">
              <c16:uniqueId val="{00000000-0332-4B53-AA9F-9BD075B01EC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101.24</c:v>
                </c:pt>
                <c:pt idx="3">
                  <c:v>124.9</c:v>
                </c:pt>
                <c:pt idx="4">
                  <c:v>124.8</c:v>
                </c:pt>
              </c:numCache>
            </c:numRef>
          </c:val>
          <c:smooth val="0"/>
          <c:extLst>
            <c:ext xmlns:c16="http://schemas.microsoft.com/office/drawing/2014/chart" uri="{C3380CC4-5D6E-409C-BE32-E72D297353CC}">
              <c16:uniqueId val="{00000001-0332-4B53-AA9F-9BD075B01EC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433.18</c:v>
                </c:pt>
                <c:pt idx="3">
                  <c:v>351.77</c:v>
                </c:pt>
                <c:pt idx="4">
                  <c:v>374.32</c:v>
                </c:pt>
              </c:numCache>
            </c:numRef>
          </c:val>
          <c:extLst>
            <c:ext xmlns:c16="http://schemas.microsoft.com/office/drawing/2014/chart" uri="{C3380CC4-5D6E-409C-BE32-E72D297353CC}">
              <c16:uniqueId val="{00000000-8E99-41A9-B751-6F9EC94C158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37.24</c:v>
                </c:pt>
                <c:pt idx="3">
                  <c:v>33.58</c:v>
                </c:pt>
                <c:pt idx="4">
                  <c:v>35.42</c:v>
                </c:pt>
              </c:numCache>
            </c:numRef>
          </c:val>
          <c:smooth val="0"/>
          <c:extLst>
            <c:ext xmlns:c16="http://schemas.microsoft.com/office/drawing/2014/chart" uri="{C3380CC4-5D6E-409C-BE32-E72D297353CC}">
              <c16:uniqueId val="{00000001-8E99-41A9-B751-6F9EC94C158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504.7</c:v>
                </c:pt>
                <c:pt idx="3">
                  <c:v>421.29</c:v>
                </c:pt>
                <c:pt idx="4">
                  <c:v>335.14</c:v>
                </c:pt>
              </c:numCache>
            </c:numRef>
          </c:val>
          <c:extLst>
            <c:ext xmlns:c16="http://schemas.microsoft.com/office/drawing/2014/chart" uri="{C3380CC4-5D6E-409C-BE32-E72D297353CC}">
              <c16:uniqueId val="{00000000-1BC7-4760-9EB8-DE9BAD6A6D8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783.8</c:v>
                </c:pt>
                <c:pt idx="3">
                  <c:v>778.81</c:v>
                </c:pt>
                <c:pt idx="4">
                  <c:v>718.49</c:v>
                </c:pt>
              </c:numCache>
            </c:numRef>
          </c:val>
          <c:smooth val="0"/>
          <c:extLst>
            <c:ext xmlns:c16="http://schemas.microsoft.com/office/drawing/2014/chart" uri="{C3380CC4-5D6E-409C-BE32-E72D297353CC}">
              <c16:uniqueId val="{00000001-1BC7-4760-9EB8-DE9BAD6A6D8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74.53</c:v>
                </c:pt>
                <c:pt idx="3">
                  <c:v>63.5</c:v>
                </c:pt>
                <c:pt idx="4">
                  <c:v>62.4</c:v>
                </c:pt>
              </c:numCache>
            </c:numRef>
          </c:val>
          <c:extLst>
            <c:ext xmlns:c16="http://schemas.microsoft.com/office/drawing/2014/chart" uri="{C3380CC4-5D6E-409C-BE32-E72D297353CC}">
              <c16:uniqueId val="{00000000-8256-473B-B60E-265C8ECD428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68.11</c:v>
                </c:pt>
                <c:pt idx="3">
                  <c:v>67.23</c:v>
                </c:pt>
                <c:pt idx="4">
                  <c:v>61.82</c:v>
                </c:pt>
              </c:numCache>
            </c:numRef>
          </c:val>
          <c:smooth val="0"/>
          <c:extLst>
            <c:ext xmlns:c16="http://schemas.microsoft.com/office/drawing/2014/chart" uri="{C3380CC4-5D6E-409C-BE32-E72D297353CC}">
              <c16:uniqueId val="{00000001-8256-473B-B60E-265C8ECD428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187.6</c:v>
                </c:pt>
                <c:pt idx="3">
                  <c:v>214.46</c:v>
                </c:pt>
                <c:pt idx="4">
                  <c:v>231.46</c:v>
                </c:pt>
              </c:numCache>
            </c:numRef>
          </c:val>
          <c:extLst>
            <c:ext xmlns:c16="http://schemas.microsoft.com/office/drawing/2014/chart" uri="{C3380CC4-5D6E-409C-BE32-E72D297353CC}">
              <c16:uniqueId val="{00000000-3132-428B-8821-47BE7415866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222.41</c:v>
                </c:pt>
                <c:pt idx="3">
                  <c:v>228.21</c:v>
                </c:pt>
                <c:pt idx="4">
                  <c:v>246.9</c:v>
                </c:pt>
              </c:numCache>
            </c:numRef>
          </c:val>
          <c:smooth val="0"/>
          <c:extLst>
            <c:ext xmlns:c16="http://schemas.microsoft.com/office/drawing/2014/chart" uri="{C3380CC4-5D6E-409C-BE32-E72D297353CC}">
              <c16:uniqueId val="{00000001-3132-428B-8821-47BE7415866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茨城県　美浦村</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F1</v>
      </c>
      <c r="X8" s="66"/>
      <c r="Y8" s="66"/>
      <c r="Z8" s="66"/>
      <c r="AA8" s="66"/>
      <c r="AB8" s="66"/>
      <c r="AC8" s="66"/>
      <c r="AD8" s="67" t="str">
        <f>データ!$M$6</f>
        <v>非設置</v>
      </c>
      <c r="AE8" s="67"/>
      <c r="AF8" s="67"/>
      <c r="AG8" s="67"/>
      <c r="AH8" s="67"/>
      <c r="AI8" s="67"/>
      <c r="AJ8" s="67"/>
      <c r="AK8" s="3"/>
      <c r="AL8" s="55">
        <f>データ!S6</f>
        <v>14605</v>
      </c>
      <c r="AM8" s="55"/>
      <c r="AN8" s="55"/>
      <c r="AO8" s="55"/>
      <c r="AP8" s="55"/>
      <c r="AQ8" s="55"/>
      <c r="AR8" s="55"/>
      <c r="AS8" s="55"/>
      <c r="AT8" s="54">
        <f>データ!T6</f>
        <v>66.61</v>
      </c>
      <c r="AU8" s="54"/>
      <c r="AV8" s="54"/>
      <c r="AW8" s="54"/>
      <c r="AX8" s="54"/>
      <c r="AY8" s="54"/>
      <c r="AZ8" s="54"/>
      <c r="BA8" s="54"/>
      <c r="BB8" s="54">
        <f>データ!U6</f>
        <v>219.26</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95.04</v>
      </c>
      <c r="J10" s="54"/>
      <c r="K10" s="54"/>
      <c r="L10" s="54"/>
      <c r="M10" s="54"/>
      <c r="N10" s="54"/>
      <c r="O10" s="54"/>
      <c r="P10" s="54">
        <f>データ!P6</f>
        <v>35.770000000000003</v>
      </c>
      <c r="Q10" s="54"/>
      <c r="R10" s="54"/>
      <c r="S10" s="54"/>
      <c r="T10" s="54"/>
      <c r="U10" s="54"/>
      <c r="V10" s="54"/>
      <c r="W10" s="54">
        <f>データ!Q6</f>
        <v>100</v>
      </c>
      <c r="X10" s="54"/>
      <c r="Y10" s="54"/>
      <c r="Z10" s="54"/>
      <c r="AA10" s="54"/>
      <c r="AB10" s="54"/>
      <c r="AC10" s="54"/>
      <c r="AD10" s="55">
        <f>データ!R6</f>
        <v>3300</v>
      </c>
      <c r="AE10" s="55"/>
      <c r="AF10" s="55"/>
      <c r="AG10" s="55"/>
      <c r="AH10" s="55"/>
      <c r="AI10" s="55"/>
      <c r="AJ10" s="55"/>
      <c r="AK10" s="2"/>
      <c r="AL10" s="55">
        <f>データ!V6</f>
        <v>5199</v>
      </c>
      <c r="AM10" s="55"/>
      <c r="AN10" s="55"/>
      <c r="AO10" s="55"/>
      <c r="AP10" s="55"/>
      <c r="AQ10" s="55"/>
      <c r="AR10" s="55"/>
      <c r="AS10" s="55"/>
      <c r="AT10" s="54">
        <f>データ!W6</f>
        <v>3.03</v>
      </c>
      <c r="AU10" s="54"/>
      <c r="AV10" s="54"/>
      <c r="AW10" s="54"/>
      <c r="AX10" s="54"/>
      <c r="AY10" s="54"/>
      <c r="AZ10" s="54"/>
      <c r="BA10" s="54"/>
      <c r="BB10" s="54">
        <f>データ!X6</f>
        <v>1715.84</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pNS+olY9HRJFkFEsTkIZgOKD+QHQW2TMh63kO4oUHVGI6bEvWnLe3RykwD8ZDpK+C76jxr5CHnvYIIeid6Tm3g==" saltValue="NYfRtpQhQTp7s66WNUIE9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84425</v>
      </c>
      <c r="D6" s="19">
        <f t="shared" si="3"/>
        <v>46</v>
      </c>
      <c r="E6" s="19">
        <f t="shared" si="3"/>
        <v>17</v>
      </c>
      <c r="F6" s="19">
        <f t="shared" si="3"/>
        <v>5</v>
      </c>
      <c r="G6" s="19">
        <f t="shared" si="3"/>
        <v>0</v>
      </c>
      <c r="H6" s="19" t="str">
        <f t="shared" si="3"/>
        <v>茨城県　美浦村</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95.04</v>
      </c>
      <c r="P6" s="20">
        <f t="shared" si="3"/>
        <v>35.770000000000003</v>
      </c>
      <c r="Q6" s="20">
        <f t="shared" si="3"/>
        <v>100</v>
      </c>
      <c r="R6" s="20">
        <f t="shared" si="3"/>
        <v>3300</v>
      </c>
      <c r="S6" s="20">
        <f t="shared" si="3"/>
        <v>14605</v>
      </c>
      <c r="T6" s="20">
        <f t="shared" si="3"/>
        <v>66.61</v>
      </c>
      <c r="U6" s="20">
        <f t="shared" si="3"/>
        <v>219.26</v>
      </c>
      <c r="V6" s="20">
        <f t="shared" si="3"/>
        <v>5199</v>
      </c>
      <c r="W6" s="20">
        <f t="shared" si="3"/>
        <v>3.03</v>
      </c>
      <c r="X6" s="20">
        <f t="shared" si="3"/>
        <v>1715.84</v>
      </c>
      <c r="Y6" s="21" t="str">
        <f>IF(Y7="",NA(),Y7)</f>
        <v>-</v>
      </c>
      <c r="Z6" s="21" t="str">
        <f t="shared" ref="Z6:AH6" si="4">IF(Z7="",NA(),Z7)</f>
        <v>-</v>
      </c>
      <c r="AA6" s="21">
        <f t="shared" si="4"/>
        <v>103.79</v>
      </c>
      <c r="AB6" s="21">
        <f t="shared" si="4"/>
        <v>86.42</v>
      </c>
      <c r="AC6" s="21">
        <f t="shared" si="4"/>
        <v>86.37</v>
      </c>
      <c r="AD6" s="21" t="str">
        <f t="shared" si="4"/>
        <v>-</v>
      </c>
      <c r="AE6" s="21" t="str">
        <f t="shared" si="4"/>
        <v>-</v>
      </c>
      <c r="AF6" s="21">
        <f t="shared" si="4"/>
        <v>103.09</v>
      </c>
      <c r="AG6" s="21">
        <f t="shared" si="4"/>
        <v>102.11</v>
      </c>
      <c r="AH6" s="21">
        <f t="shared" si="4"/>
        <v>101.91</v>
      </c>
      <c r="AI6" s="20" t="str">
        <f>IF(AI7="","",IF(AI7="-","【-】","【"&amp;SUBSTITUTE(TEXT(AI7,"#,##0.00"),"-","△")&amp;"】"))</f>
        <v>【103.61】</v>
      </c>
      <c r="AJ6" s="21" t="str">
        <f>IF(AJ7="",NA(),AJ7)</f>
        <v>-</v>
      </c>
      <c r="AK6" s="21" t="str">
        <f t="shared" ref="AK6:AS6" si="5">IF(AK7="",NA(),AK7)</f>
        <v>-</v>
      </c>
      <c r="AL6" s="20">
        <f t="shared" si="5"/>
        <v>0</v>
      </c>
      <c r="AM6" s="21">
        <f t="shared" si="5"/>
        <v>81.819999999999993</v>
      </c>
      <c r="AN6" s="21">
        <f t="shared" si="5"/>
        <v>145.30000000000001</v>
      </c>
      <c r="AO6" s="21" t="str">
        <f t="shared" si="5"/>
        <v>-</v>
      </c>
      <c r="AP6" s="21" t="str">
        <f t="shared" si="5"/>
        <v>-</v>
      </c>
      <c r="AQ6" s="21">
        <f t="shared" si="5"/>
        <v>101.24</v>
      </c>
      <c r="AR6" s="21">
        <f t="shared" si="5"/>
        <v>124.9</v>
      </c>
      <c r="AS6" s="21">
        <f t="shared" si="5"/>
        <v>124.8</v>
      </c>
      <c r="AT6" s="20" t="str">
        <f>IF(AT7="","",IF(AT7="-","【-】","【"&amp;SUBSTITUTE(TEXT(AT7,"#,##0.00"),"-","△")&amp;"】"))</f>
        <v>【133.62】</v>
      </c>
      <c r="AU6" s="21" t="str">
        <f>IF(AU7="",NA(),AU7)</f>
        <v>-</v>
      </c>
      <c r="AV6" s="21" t="str">
        <f t="shared" ref="AV6:BD6" si="6">IF(AV7="",NA(),AV7)</f>
        <v>-</v>
      </c>
      <c r="AW6" s="21">
        <f t="shared" si="6"/>
        <v>433.18</v>
      </c>
      <c r="AX6" s="21">
        <f t="shared" si="6"/>
        <v>351.77</v>
      </c>
      <c r="AY6" s="21">
        <f t="shared" si="6"/>
        <v>374.32</v>
      </c>
      <c r="AZ6" s="21" t="str">
        <f t="shared" si="6"/>
        <v>-</v>
      </c>
      <c r="BA6" s="21" t="str">
        <f t="shared" si="6"/>
        <v>-</v>
      </c>
      <c r="BB6" s="21">
        <f t="shared" si="6"/>
        <v>37.24</v>
      </c>
      <c r="BC6" s="21">
        <f t="shared" si="6"/>
        <v>33.58</v>
      </c>
      <c r="BD6" s="21">
        <f t="shared" si="6"/>
        <v>35.42</v>
      </c>
      <c r="BE6" s="20" t="str">
        <f>IF(BE7="","",IF(BE7="-","【-】","【"&amp;SUBSTITUTE(TEXT(BE7,"#,##0.00"),"-","△")&amp;"】"))</f>
        <v>【36.94】</v>
      </c>
      <c r="BF6" s="21" t="str">
        <f>IF(BF7="",NA(),BF7)</f>
        <v>-</v>
      </c>
      <c r="BG6" s="21" t="str">
        <f t="shared" ref="BG6:BO6" si="7">IF(BG7="",NA(),BG7)</f>
        <v>-</v>
      </c>
      <c r="BH6" s="21">
        <f t="shared" si="7"/>
        <v>504.7</v>
      </c>
      <c r="BI6" s="21">
        <f t="shared" si="7"/>
        <v>421.29</v>
      </c>
      <c r="BJ6" s="21">
        <f t="shared" si="7"/>
        <v>335.14</v>
      </c>
      <c r="BK6" s="21" t="str">
        <f t="shared" si="7"/>
        <v>-</v>
      </c>
      <c r="BL6" s="21" t="str">
        <f t="shared" si="7"/>
        <v>-</v>
      </c>
      <c r="BM6" s="21">
        <f t="shared" si="7"/>
        <v>783.8</v>
      </c>
      <c r="BN6" s="21">
        <f t="shared" si="7"/>
        <v>778.81</v>
      </c>
      <c r="BO6" s="21">
        <f t="shared" si="7"/>
        <v>718.49</v>
      </c>
      <c r="BP6" s="20" t="str">
        <f>IF(BP7="","",IF(BP7="-","【-】","【"&amp;SUBSTITUTE(TEXT(BP7,"#,##0.00"),"-","△")&amp;"】"))</f>
        <v>【809.19】</v>
      </c>
      <c r="BQ6" s="21" t="str">
        <f>IF(BQ7="",NA(),BQ7)</f>
        <v>-</v>
      </c>
      <c r="BR6" s="21" t="str">
        <f t="shared" ref="BR6:BZ6" si="8">IF(BR7="",NA(),BR7)</f>
        <v>-</v>
      </c>
      <c r="BS6" s="21">
        <f t="shared" si="8"/>
        <v>74.53</v>
      </c>
      <c r="BT6" s="21">
        <f t="shared" si="8"/>
        <v>63.5</v>
      </c>
      <c r="BU6" s="21">
        <f t="shared" si="8"/>
        <v>62.4</v>
      </c>
      <c r="BV6" s="21" t="str">
        <f t="shared" si="8"/>
        <v>-</v>
      </c>
      <c r="BW6" s="21" t="str">
        <f t="shared" si="8"/>
        <v>-</v>
      </c>
      <c r="BX6" s="21">
        <f t="shared" si="8"/>
        <v>68.11</v>
      </c>
      <c r="BY6" s="21">
        <f t="shared" si="8"/>
        <v>67.23</v>
      </c>
      <c r="BZ6" s="21">
        <f t="shared" si="8"/>
        <v>61.82</v>
      </c>
      <c r="CA6" s="20" t="str">
        <f>IF(CA7="","",IF(CA7="-","【-】","【"&amp;SUBSTITUTE(TEXT(CA7,"#,##0.00"),"-","△")&amp;"】"))</f>
        <v>【57.02】</v>
      </c>
      <c r="CB6" s="21" t="str">
        <f>IF(CB7="",NA(),CB7)</f>
        <v>-</v>
      </c>
      <c r="CC6" s="21" t="str">
        <f t="shared" ref="CC6:CK6" si="9">IF(CC7="",NA(),CC7)</f>
        <v>-</v>
      </c>
      <c r="CD6" s="21">
        <f t="shared" si="9"/>
        <v>187.6</v>
      </c>
      <c r="CE6" s="21">
        <f t="shared" si="9"/>
        <v>214.46</v>
      </c>
      <c r="CF6" s="21">
        <f t="shared" si="9"/>
        <v>231.46</v>
      </c>
      <c r="CG6" s="21" t="str">
        <f t="shared" si="9"/>
        <v>-</v>
      </c>
      <c r="CH6" s="21" t="str">
        <f t="shared" si="9"/>
        <v>-</v>
      </c>
      <c r="CI6" s="21">
        <f t="shared" si="9"/>
        <v>222.41</v>
      </c>
      <c r="CJ6" s="21">
        <f t="shared" si="9"/>
        <v>228.21</v>
      </c>
      <c r="CK6" s="21">
        <f t="shared" si="9"/>
        <v>246.9</v>
      </c>
      <c r="CL6" s="20" t="str">
        <f>IF(CL7="","",IF(CL7="-","【-】","【"&amp;SUBSTITUTE(TEXT(CL7,"#,##0.00"),"-","△")&amp;"】"))</f>
        <v>【273.68】</v>
      </c>
      <c r="CM6" s="21" t="str">
        <f>IF(CM7="",NA(),CM7)</f>
        <v>-</v>
      </c>
      <c r="CN6" s="21" t="str">
        <f t="shared" ref="CN6:CV6" si="10">IF(CN7="",NA(),CN7)</f>
        <v>-</v>
      </c>
      <c r="CO6" s="21">
        <f t="shared" si="10"/>
        <v>42.2</v>
      </c>
      <c r="CP6" s="21">
        <f t="shared" si="10"/>
        <v>43.07</v>
      </c>
      <c r="CQ6" s="21">
        <f t="shared" si="10"/>
        <v>40.75</v>
      </c>
      <c r="CR6" s="21" t="str">
        <f t="shared" si="10"/>
        <v>-</v>
      </c>
      <c r="CS6" s="21" t="str">
        <f t="shared" si="10"/>
        <v>-</v>
      </c>
      <c r="CT6" s="21">
        <f t="shared" si="10"/>
        <v>55.26</v>
      </c>
      <c r="CU6" s="21">
        <f t="shared" si="10"/>
        <v>54.54</v>
      </c>
      <c r="CV6" s="21">
        <f t="shared" si="10"/>
        <v>52.9</v>
      </c>
      <c r="CW6" s="20" t="str">
        <f>IF(CW7="","",IF(CW7="-","【-】","【"&amp;SUBSTITUTE(TEXT(CW7,"#,##0.00"),"-","△")&amp;"】"))</f>
        <v>【52.55】</v>
      </c>
      <c r="CX6" s="21" t="str">
        <f>IF(CX7="",NA(),CX7)</f>
        <v>-</v>
      </c>
      <c r="CY6" s="21" t="str">
        <f t="shared" ref="CY6:DG6" si="11">IF(CY7="",NA(),CY7)</f>
        <v>-</v>
      </c>
      <c r="CZ6" s="21">
        <f t="shared" si="11"/>
        <v>85.3</v>
      </c>
      <c r="DA6" s="21">
        <f t="shared" si="11"/>
        <v>87.14</v>
      </c>
      <c r="DB6" s="21">
        <f t="shared" si="11"/>
        <v>87.94</v>
      </c>
      <c r="DC6" s="21" t="str">
        <f t="shared" si="11"/>
        <v>-</v>
      </c>
      <c r="DD6" s="21" t="str">
        <f t="shared" si="11"/>
        <v>-</v>
      </c>
      <c r="DE6" s="21">
        <f t="shared" si="11"/>
        <v>90.52</v>
      </c>
      <c r="DF6" s="21">
        <f t="shared" si="11"/>
        <v>90.3</v>
      </c>
      <c r="DG6" s="21">
        <f t="shared" si="11"/>
        <v>90.3</v>
      </c>
      <c r="DH6" s="20" t="str">
        <f>IF(DH7="","",IF(DH7="-","【-】","【"&amp;SUBSTITUTE(TEXT(DH7,"#,##0.00"),"-","△")&amp;"】"))</f>
        <v>【87.30】</v>
      </c>
      <c r="DI6" s="21" t="str">
        <f>IF(DI7="",NA(),DI7)</f>
        <v>-</v>
      </c>
      <c r="DJ6" s="21" t="str">
        <f t="shared" ref="DJ6:DR6" si="12">IF(DJ7="",NA(),DJ7)</f>
        <v>-</v>
      </c>
      <c r="DK6" s="21">
        <f t="shared" si="12"/>
        <v>4.0999999999999996</v>
      </c>
      <c r="DL6" s="21">
        <f t="shared" si="12"/>
        <v>4.2699999999999996</v>
      </c>
      <c r="DM6" s="21">
        <f t="shared" si="12"/>
        <v>12</v>
      </c>
      <c r="DN6" s="21" t="str">
        <f t="shared" si="12"/>
        <v>-</v>
      </c>
      <c r="DO6" s="21" t="str">
        <f t="shared" si="12"/>
        <v>-</v>
      </c>
      <c r="DP6" s="21">
        <f t="shared" si="12"/>
        <v>24.8</v>
      </c>
      <c r="DQ6" s="21">
        <f t="shared" si="12"/>
        <v>28.12</v>
      </c>
      <c r="DR6" s="21">
        <f t="shared" si="12"/>
        <v>28.79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1">
        <f t="shared" si="14"/>
        <v>0.01</v>
      </c>
      <c r="EN6" s="21">
        <f t="shared" si="14"/>
        <v>0.01</v>
      </c>
      <c r="EO6" s="20" t="str">
        <f>IF(EO7="","",IF(EO7="-","【-】","【"&amp;SUBSTITUTE(TEXT(EO7,"#,##0.00"),"-","△")&amp;"】"))</f>
        <v>【0.02】</v>
      </c>
    </row>
    <row r="7" spans="1:148" s="22" customFormat="1" x14ac:dyDescent="0.15">
      <c r="A7" s="14"/>
      <c r="B7" s="23">
        <v>2022</v>
      </c>
      <c r="C7" s="23">
        <v>84425</v>
      </c>
      <c r="D7" s="23">
        <v>46</v>
      </c>
      <c r="E7" s="23">
        <v>17</v>
      </c>
      <c r="F7" s="23">
        <v>5</v>
      </c>
      <c r="G7" s="23">
        <v>0</v>
      </c>
      <c r="H7" s="23" t="s">
        <v>96</v>
      </c>
      <c r="I7" s="23" t="s">
        <v>97</v>
      </c>
      <c r="J7" s="23" t="s">
        <v>98</v>
      </c>
      <c r="K7" s="23" t="s">
        <v>99</v>
      </c>
      <c r="L7" s="23" t="s">
        <v>100</v>
      </c>
      <c r="M7" s="23" t="s">
        <v>101</v>
      </c>
      <c r="N7" s="24" t="s">
        <v>102</v>
      </c>
      <c r="O7" s="24">
        <v>95.04</v>
      </c>
      <c r="P7" s="24">
        <v>35.770000000000003</v>
      </c>
      <c r="Q7" s="24">
        <v>100</v>
      </c>
      <c r="R7" s="24">
        <v>3300</v>
      </c>
      <c r="S7" s="24">
        <v>14605</v>
      </c>
      <c r="T7" s="24">
        <v>66.61</v>
      </c>
      <c r="U7" s="24">
        <v>219.26</v>
      </c>
      <c r="V7" s="24">
        <v>5199</v>
      </c>
      <c r="W7" s="24">
        <v>3.03</v>
      </c>
      <c r="X7" s="24">
        <v>1715.84</v>
      </c>
      <c r="Y7" s="24" t="s">
        <v>102</v>
      </c>
      <c r="Z7" s="24" t="s">
        <v>102</v>
      </c>
      <c r="AA7" s="24">
        <v>103.79</v>
      </c>
      <c r="AB7" s="24">
        <v>86.42</v>
      </c>
      <c r="AC7" s="24">
        <v>86.37</v>
      </c>
      <c r="AD7" s="24" t="s">
        <v>102</v>
      </c>
      <c r="AE7" s="24" t="s">
        <v>102</v>
      </c>
      <c r="AF7" s="24">
        <v>103.09</v>
      </c>
      <c r="AG7" s="24">
        <v>102.11</v>
      </c>
      <c r="AH7" s="24">
        <v>101.91</v>
      </c>
      <c r="AI7" s="24">
        <v>103.61</v>
      </c>
      <c r="AJ7" s="24" t="s">
        <v>102</v>
      </c>
      <c r="AK7" s="24" t="s">
        <v>102</v>
      </c>
      <c r="AL7" s="24">
        <v>0</v>
      </c>
      <c r="AM7" s="24">
        <v>81.819999999999993</v>
      </c>
      <c r="AN7" s="24">
        <v>145.30000000000001</v>
      </c>
      <c r="AO7" s="24" t="s">
        <v>102</v>
      </c>
      <c r="AP7" s="24" t="s">
        <v>102</v>
      </c>
      <c r="AQ7" s="24">
        <v>101.24</v>
      </c>
      <c r="AR7" s="24">
        <v>124.9</v>
      </c>
      <c r="AS7" s="24">
        <v>124.8</v>
      </c>
      <c r="AT7" s="24">
        <v>133.62</v>
      </c>
      <c r="AU7" s="24" t="s">
        <v>102</v>
      </c>
      <c r="AV7" s="24" t="s">
        <v>102</v>
      </c>
      <c r="AW7" s="24">
        <v>433.18</v>
      </c>
      <c r="AX7" s="24">
        <v>351.77</v>
      </c>
      <c r="AY7" s="24">
        <v>374.32</v>
      </c>
      <c r="AZ7" s="24" t="s">
        <v>102</v>
      </c>
      <c r="BA7" s="24" t="s">
        <v>102</v>
      </c>
      <c r="BB7" s="24">
        <v>37.24</v>
      </c>
      <c r="BC7" s="24">
        <v>33.58</v>
      </c>
      <c r="BD7" s="24">
        <v>35.42</v>
      </c>
      <c r="BE7" s="24">
        <v>36.94</v>
      </c>
      <c r="BF7" s="24" t="s">
        <v>102</v>
      </c>
      <c r="BG7" s="24" t="s">
        <v>102</v>
      </c>
      <c r="BH7" s="24">
        <v>504.7</v>
      </c>
      <c r="BI7" s="24">
        <v>421.29</v>
      </c>
      <c r="BJ7" s="24">
        <v>335.14</v>
      </c>
      <c r="BK7" s="24" t="s">
        <v>102</v>
      </c>
      <c r="BL7" s="24" t="s">
        <v>102</v>
      </c>
      <c r="BM7" s="24">
        <v>783.8</v>
      </c>
      <c r="BN7" s="24">
        <v>778.81</v>
      </c>
      <c r="BO7" s="24">
        <v>718.49</v>
      </c>
      <c r="BP7" s="24">
        <v>809.19</v>
      </c>
      <c r="BQ7" s="24" t="s">
        <v>102</v>
      </c>
      <c r="BR7" s="24" t="s">
        <v>102</v>
      </c>
      <c r="BS7" s="24">
        <v>74.53</v>
      </c>
      <c r="BT7" s="24">
        <v>63.5</v>
      </c>
      <c r="BU7" s="24">
        <v>62.4</v>
      </c>
      <c r="BV7" s="24" t="s">
        <v>102</v>
      </c>
      <c r="BW7" s="24" t="s">
        <v>102</v>
      </c>
      <c r="BX7" s="24">
        <v>68.11</v>
      </c>
      <c r="BY7" s="24">
        <v>67.23</v>
      </c>
      <c r="BZ7" s="24">
        <v>61.82</v>
      </c>
      <c r="CA7" s="24">
        <v>57.02</v>
      </c>
      <c r="CB7" s="24" t="s">
        <v>102</v>
      </c>
      <c r="CC7" s="24" t="s">
        <v>102</v>
      </c>
      <c r="CD7" s="24">
        <v>187.6</v>
      </c>
      <c r="CE7" s="24">
        <v>214.46</v>
      </c>
      <c r="CF7" s="24">
        <v>231.46</v>
      </c>
      <c r="CG7" s="24" t="s">
        <v>102</v>
      </c>
      <c r="CH7" s="24" t="s">
        <v>102</v>
      </c>
      <c r="CI7" s="24">
        <v>222.41</v>
      </c>
      <c r="CJ7" s="24">
        <v>228.21</v>
      </c>
      <c r="CK7" s="24">
        <v>246.9</v>
      </c>
      <c r="CL7" s="24">
        <v>273.68</v>
      </c>
      <c r="CM7" s="24" t="s">
        <v>102</v>
      </c>
      <c r="CN7" s="24" t="s">
        <v>102</v>
      </c>
      <c r="CO7" s="24">
        <v>42.2</v>
      </c>
      <c r="CP7" s="24">
        <v>43.07</v>
      </c>
      <c r="CQ7" s="24">
        <v>40.75</v>
      </c>
      <c r="CR7" s="24" t="s">
        <v>102</v>
      </c>
      <c r="CS7" s="24" t="s">
        <v>102</v>
      </c>
      <c r="CT7" s="24">
        <v>55.26</v>
      </c>
      <c r="CU7" s="24">
        <v>54.54</v>
      </c>
      <c r="CV7" s="24">
        <v>52.9</v>
      </c>
      <c r="CW7" s="24">
        <v>52.55</v>
      </c>
      <c r="CX7" s="24" t="s">
        <v>102</v>
      </c>
      <c r="CY7" s="24" t="s">
        <v>102</v>
      </c>
      <c r="CZ7" s="24">
        <v>85.3</v>
      </c>
      <c r="DA7" s="24">
        <v>87.14</v>
      </c>
      <c r="DB7" s="24">
        <v>87.94</v>
      </c>
      <c r="DC7" s="24" t="s">
        <v>102</v>
      </c>
      <c r="DD7" s="24" t="s">
        <v>102</v>
      </c>
      <c r="DE7" s="24">
        <v>90.52</v>
      </c>
      <c r="DF7" s="24">
        <v>90.3</v>
      </c>
      <c r="DG7" s="24">
        <v>90.3</v>
      </c>
      <c r="DH7" s="24">
        <v>87.3</v>
      </c>
      <c r="DI7" s="24" t="s">
        <v>102</v>
      </c>
      <c r="DJ7" s="24" t="s">
        <v>102</v>
      </c>
      <c r="DK7" s="24">
        <v>4.0999999999999996</v>
      </c>
      <c r="DL7" s="24">
        <v>4.2699999999999996</v>
      </c>
      <c r="DM7" s="24">
        <v>12</v>
      </c>
      <c r="DN7" s="24" t="s">
        <v>102</v>
      </c>
      <c r="DO7" s="24" t="s">
        <v>102</v>
      </c>
      <c r="DP7" s="24">
        <v>24.8</v>
      </c>
      <c r="DQ7" s="24">
        <v>28.12</v>
      </c>
      <c r="DR7" s="24">
        <v>28.79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0.02</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出戸顕雄</cp:lastModifiedBy>
  <dcterms:created xsi:type="dcterms:W3CDTF">2023-12-12T01:00:43Z</dcterms:created>
  <dcterms:modified xsi:type="dcterms:W3CDTF">2024-02-04T06:30:43Z</dcterms:modified>
  <cp:category/>
</cp:coreProperties>
</file>