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X:\3500.上下水道課\010.庶務\050.公営企業会計\011.公営企業経営比較分析表\R4\"/>
    </mc:Choice>
  </mc:AlternateContent>
  <xr:revisionPtr revIDLastSave="0" documentId="8_{EB730D49-5E5D-453E-AF5A-02A5A0640194}" xr6:coauthVersionLast="36" xr6:coauthVersionMax="36" xr10:uidLastSave="{00000000-0000-0000-0000-000000000000}"/>
  <workbookProtection workbookAlgorithmName="SHA-512" workbookHashValue="Hfj2xlUB07LsF016DkJKoJVoxaz3lCvZiN8o5UxhIopALTb9mqd2uXs2XN1KIOYLBIAASeeC7mhahqPEBB0a5Q==" workbookSaltValue="OhS821FpVErBPhAy1PXfg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E85" i="4"/>
  <c r="BB10" i="4"/>
  <c r="W10" i="4"/>
  <c r="I10" i="4"/>
  <c r="B10" i="4"/>
  <c r="BB8"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<sst xmlns="http://schemas.openxmlformats.org/spreadsheetml/2006/main" count="228" uniqueCount="114">
  <si>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</si>
  <si>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</si>
  <si>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</si>
  <si>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</si>
  <si>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</si>
  <si>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</si>
  <si>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</si>
  <si>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</si>
  <si>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</si>
  <si>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</si>
  <si>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</si>
  <si>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</si>
  <si>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</si>
  <si>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</si>
  <si>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</si>
  <si>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</si>
  <si>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</si>
  <si>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</si>
  <si>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</si>
  <si>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</si>
  <si>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</si>
  <si>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</si>
  <si>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</si>
  <si>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</si>
  <si>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</si>
  <si>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</si>
  <si>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</si>
  <si>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</si>
  <si>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</si>
  <si>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</si>
  <si>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</si>
  <si>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</si>
  <si>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</si>
  <si>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</si>
  <si>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</si>
  <si>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</si>
  <si>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</si>
  <si>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</si>
  <si>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</si>
  <si>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</si>
  <si>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</si>
  <si>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</si>
  <si>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</si>
  <si>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</si>
  <si>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</si>
  <si>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</si>
  <si>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</si>
  <si>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</si>
  <si>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</si>
  <si>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</si>
  <si>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</si>
  <si>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</si>
  <si>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</si>
  <si>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</si>
  <si>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</si>
  <si>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</si>
  <si>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</si>
  <si>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</si>
  <si>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</si>
  <si>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</si>
  <si>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</si>
  <si>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</si>
  <si>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</si>
  <si>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</si>
  <si>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</si>
  <si>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</si>
  <si>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</si>
  <si>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</si>
  <si>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</si>
  <si>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</si>
  <si>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</si>
  <si>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</si>
  <si>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</si>
  <si>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</si>
  <si>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</si>
  <si>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</si>
  <si>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</si>
  <si>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</si>
  <si>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</si>
  <si>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</si>
  <si>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</si>
  <si>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</si>
  <si>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</si>
  <si>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</si>
  <si>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</si>
  <si>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</si>
  <si>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</si>
  <si>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</si>
  <si>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</si>
  <si>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</si>
  <si>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</si>
  <si>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</si>
  <si>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</si>
  <si>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</si>
  <si>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</si>
  <si>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</si>
  <si>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</si>
  <si>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</si>
  <si>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</si>
  <si>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</si>
  <si>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</si>
  <si>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</si>
  <si>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</si>
  <si>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</si>
  <si>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</si>
  <si>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</si>
  <si>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</si>
  <si>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</si>
  <si>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</si>
  <si>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</si>
  <si>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</si>
  <si>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下回り類似団体平均と比較しても低い傾向にあり、経営が厳しい状況にあると考えられる。その要因としては、給水原価が類似団体よりも17％程度高いこと及び施設利用率の低迷が影響している。今後の施設更新に充てる財源を確保するため、経営改善を図る必要がある。
②累積欠損金比率は、平成25年度まで発生していたが、平成26年度の会計制度改正により解消されている。
⑤料金回収率は、類似団体平均よりも高いが、令和3年度より約3％下落し100％を下回っている。今後の更新投資にに充てる財源を確保するため、上昇させる必要がある。
⑥給水原価は、220円から230円前後で推移しており、類似団体平均と比較しても高い傾向にある。要因として受水費の占める割合が高いことが挙げられる。また、今後、給水人口の減少に伴って有収水量が減少し、給水原価が更に高くなることが予想されるため、投資・維持管理費の抑制及び水道料金の改定も視野に入れる必要がある。
⑦施設利用率は、類似団体平均と比較して低位で推移している。給水人口が今後も減少することが予想されることから、施設更新時のダウンサイジング等を検討する必要がある。
⑧有収率は類似団体平均と比較して高い数値であるが、右肩下がりで推移しており、R04には約94％となった。法定対応年数を超えた管路が増えてきているため、漏水等を注視していく必要がある。</t>
    <rPh sb="14" eb="15">
      <t>シタ</t>
    </rPh>
    <rPh sb="217" eb="218">
      <t>ヤク</t>
    </rPh>
    <rPh sb="220" eb="222">
      <t>ゲラク</t>
    </rPh>
    <rPh sb="257" eb="259">
      <t>ジョウショウ</t>
    </rPh>
    <rPh sb="262" eb="264">
      <t>ヒツヨウ</t>
    </rPh>
    <rPh sb="443" eb="445">
      <t>テイイ</t>
    </rPh>
    <rPh sb="446" eb="448">
      <t>スイイ</t>
    </rPh>
    <rPh sb="530" eb="532">
      <t>ミギカタ</t>
    </rPh>
    <rPh sb="532" eb="533">
      <t>サ</t>
    </rPh>
    <rPh sb="536" eb="538">
      <t>スイイ</t>
    </rPh>
    <rPh sb="548" eb="549">
      <t>ヤク</t>
    </rPh>
    <phoneticPr fontId="4"/>
  </si>
  <si>
    <t>　平成28年度より、法定耐用年数を超えた管路が発生している。
　今後は、年々法定耐用年数を超えた管路が増える状況にあり、計画的に施設及び管路の更新を進めていく必要がある。
　漏水事故等に対しては、事後対応ではなく出来る限り予防的に対応するべきである。
　また、老朽管の更新と併せて耐震化を進める必要がある。　
　</t>
    <phoneticPr fontId="4"/>
  </si>
  <si>
    <t>　今後、法定耐用年数を超える管路等が年々増加する状況にあり、更新工事及び修繕等で費用が増加することが見込まれる。
　健全な水道事業経営を行うために経営戦略及び管路更新計画に沿いながら事業を実施することが重要である。
　以上のことから、経費の更なる削減を考えていくことは勿論、事業運営に必要になる適切な料金収入を確保するため、料金改定も視野に入れ、事業を行う必要がある。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</si>
</sst>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94-461C-922C-35F17E3BA6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3E94-461C-922C-35F17E3BA6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53.85</c:v>
                </c:pt>
                <c:pt idx="1">
                  <c:v>51.97</c:v>
                </c:pt>
                <c:pt idx="2">
                  <c:v>53.02</c:v>
                </c:pt>
                <c:pt idx="3">
                  <c:v>52.9</c:v>
                </c:pt>
                <c:pt idx="4">
                  <c:v>52.45</c:v>
                </c:pt>
              </c:numCache>
            </c:numRef>
          </c:val>
          <c:extLst>
            <c:ext xmlns:c16="http://schemas.microsoft.com/office/drawing/2014/chart" uri="{C3380CC4-5D6E-409C-BE32-E72D297353CC}">
              <c16:uniqueId val="{00000000-7D4F-425F-A772-CA0A6F978E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7D4F-425F-A772-CA0A6F978E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98.13</c:v>
                </c:pt>
                <c:pt idx="1">
                  <c:v>98.17</c:v>
                </c:pt>
                <c:pt idx="2">
                  <c:v>97.13</c:v>
                </c:pt>
                <c:pt idx="3">
                  <c:v>95.91</c:v>
                </c:pt>
                <c:pt idx="4">
                  <c:v>94.22</c:v>
                </c:pt>
              </c:numCache>
            </c:numRef>
          </c:val>
          <c:extLst>
            <c:ext xmlns:c16="http://schemas.microsoft.com/office/drawing/2014/chart" uri="{C3380CC4-5D6E-409C-BE32-E72D297353CC}">
              <c16:uniqueId val="{00000000-D139-4830-8365-DAA379B3A2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D139-4830-8365-DAA379B3A2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103.4</c:v>
                </c:pt>
                <c:pt idx="1">
                  <c:v>100.27</c:v>
                </c:pt>
                <c:pt idx="2">
                  <c:v>102.96</c:v>
                </c:pt>
                <c:pt idx="3">
                  <c:v>100.34</c:v>
                </c:pt>
                <c:pt idx="4">
                  <c:v>97.89</c:v>
                </c:pt>
              </c:numCache>
            </c:numRef>
          </c:val>
          <c:extLst>
            <c:ext xmlns:c16="http://schemas.microsoft.com/office/drawing/2014/chart" uri="{C3380CC4-5D6E-409C-BE32-E72D297353CC}">
              <c16:uniqueId val="{00000000-6AB0-4880-B18D-BB0C32830C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6AB0-4880-B18D-BB0C32830C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60.7</c:v>
                </c:pt>
                <c:pt idx="1">
                  <c:v>63.06</c:v>
                </c:pt>
                <c:pt idx="2">
                  <c:v>65.290000000000006</c:v>
                </c:pt>
                <c:pt idx="3">
                  <c:v>67.56</c:v>
                </c:pt>
                <c:pt idx="4">
                  <c:v>69.81</c:v>
                </c:pt>
              </c:numCache>
            </c:numRef>
          </c:val>
          <c:extLst>
            <c:ext xmlns:c16="http://schemas.microsoft.com/office/drawing/2014/chart" uri="{C3380CC4-5D6E-409C-BE32-E72D297353CC}">
              <c16:uniqueId val="{00000000-59E4-47CD-9B83-2F1275937B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59E4-47CD-9B83-2F1275937B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8.6</c:v>
                </c:pt>
                <c:pt idx="1">
                  <c:v>8.6</c:v>
                </c:pt>
                <c:pt idx="2">
                  <c:v>11.66</c:v>
                </c:pt>
                <c:pt idx="3">
                  <c:v>12.83</c:v>
                </c:pt>
                <c:pt idx="4">
                  <c:v>12.83</c:v>
                </c:pt>
              </c:numCache>
            </c:numRef>
          </c:val>
          <c:extLst>
            <c:ext xmlns:c16="http://schemas.microsoft.com/office/drawing/2014/chart" uri="{C3380CC4-5D6E-409C-BE32-E72D297353CC}">
              <c16:uniqueId val="{00000000-293D-4D57-8695-F60720EAA43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293D-4D57-8695-F60720EAA43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77-4CB1-A7A7-3D52B21E83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FD77-4CB1-A7A7-3D52B21E83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622.83000000000004</c:v>
                </c:pt>
                <c:pt idx="1">
                  <c:v>584.54999999999995</c:v>
                </c:pt>
                <c:pt idx="2">
                  <c:v>572.44000000000005</c:v>
                </c:pt>
                <c:pt idx="3">
                  <c:v>622.05999999999995</c:v>
                </c:pt>
                <c:pt idx="4">
                  <c:v>621.64</c:v>
                </c:pt>
              </c:numCache>
            </c:numRef>
          </c:val>
          <c:extLst>
            <c:ext xmlns:c16="http://schemas.microsoft.com/office/drawing/2014/chart" uri="{C3380CC4-5D6E-409C-BE32-E72D297353CC}">
              <c16:uniqueId val="{00000000-F052-4CE2-B988-688A53BEF2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F052-4CE2-B988-688A53BEF2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173.78</c:v>
                </c:pt>
                <c:pt idx="1">
                  <c:v>165.23</c:v>
                </c:pt>
                <c:pt idx="2">
                  <c:v>149.24</c:v>
                </c:pt>
                <c:pt idx="3">
                  <c:v>136.41</c:v>
                </c:pt>
                <c:pt idx="4">
                  <c:v>124.45</c:v>
                </c:pt>
              </c:numCache>
            </c:numRef>
          </c:val>
          <c:extLst>
            <c:ext xmlns:c16="http://schemas.microsoft.com/office/drawing/2014/chart" uri="{C3380CC4-5D6E-409C-BE32-E72D297353CC}">
              <c16:uniqueId val="{00000000-2B93-4F39-8BF7-49BF7240E3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2B93-4F39-8BF7-49BF7240E3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102.98</c:v>
                </c:pt>
                <c:pt idx="1">
                  <c:v>99.69</c:v>
                </c:pt>
                <c:pt idx="2">
                  <c:v>102.09</c:v>
                </c:pt>
                <c:pt idx="3">
                  <c:v>99.09</c:v>
                </c:pt>
                <c:pt idx="4">
                  <c:v>96.32</c:v>
                </c:pt>
              </c:numCache>
            </c:numRef>
          </c:val>
          <c:extLst>
            <c:ext xmlns:c16="http://schemas.microsoft.com/office/drawing/2014/chart" uri="{C3380CC4-5D6E-409C-BE32-E72D297353CC}">
              <c16:uniqueId val="{00000000-1B08-4FEE-8078-8500C6F5B3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1B08-4FEE-8078-8500C6F5B3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225.12</c:v>
                </c:pt>
                <c:pt idx="1">
                  <c:v>231.86</c:v>
                </c:pt>
                <c:pt idx="2">
                  <c:v>226</c:v>
                </c:pt>
                <c:pt idx="3">
                  <c:v>231.48</c:v>
                </c:pt>
                <c:pt idx="4">
                  <c:v>237.66</c:v>
                </c:pt>
              </c:numCache>
            </c:numRef>
          </c:val>
          <c:extLst>
            <c:ext xmlns:c16="http://schemas.microsoft.com/office/drawing/2014/chart" uri="{C3380CC4-5D6E-409C-BE32-E72D297353CC}">
              <c16:uniqueId val="{00000000-E3C0-4E10-9BE2-1B88DB2CDD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E3C0-4E10-9BE2-1B88DB2CDD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22" zoomScale="85" zoomScaleNormal="85" workbookViewId="0">
      <selection activeCell="BF62" sqref="BF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茨城県　美浦村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14605</v>
      </c>
      <c r="AM8" s="59"/>
      <c r="AN8" s="59"/>
      <c r="AO8" s="59"/>
      <c r="AP8" s="59"/>
      <c r="AQ8" s="59"/>
      <c r="AR8" s="59"/>
      <c r="AS8" s="59"/>
      <c r="AT8" s="56">
        <f>データ!$S$6</f>
        <v>66.61</v>
      </c>
      <c r="AU8" s="57"/>
      <c r="AV8" s="57"/>
      <c r="AW8" s="57"/>
      <c r="AX8" s="57"/>
      <c r="AY8" s="57"/>
      <c r="AZ8" s="57"/>
      <c r="BA8" s="57"/>
      <c r="BB8" s="46">
        <f>データ!$T$6</f>
        <v>219.26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74.010000000000005</v>
      </c>
      <c r="J10" s="57"/>
      <c r="K10" s="57"/>
      <c r="L10" s="57"/>
      <c r="M10" s="57"/>
      <c r="N10" s="57"/>
      <c r="O10" s="58"/>
      <c r="P10" s="46">
        <f>データ!$P$6</f>
        <v>94.89</v>
      </c>
      <c r="Q10" s="46"/>
      <c r="R10" s="46"/>
      <c r="S10" s="46"/>
      <c r="T10" s="46"/>
      <c r="U10" s="46"/>
      <c r="V10" s="46"/>
      <c r="W10" s="59">
        <f>データ!$Q$6</f>
        <v>3740</v>
      </c>
      <c r="X10" s="59"/>
      <c r="Y10" s="59"/>
      <c r="Z10" s="59"/>
      <c r="AA10" s="59"/>
      <c r="AB10" s="59"/>
      <c r="AC10" s="59"/>
      <c r="AD10" s="2"/>
      <c r="AE10" s="2"/>
      <c r="AF10" s="2"/>
      <c r="AG10" s="2"/>
      <c r="AH10" s="2"/>
      <c r="AI10" s="2"/>
      <c r="AJ10" s="2"/>
      <c r="AK10" s="2"/>
      <c r="AL10" s="59">
        <f>データ!$U$6</f>
        <v>13335</v>
      </c>
      <c r="AM10" s="59"/>
      <c r="AN10" s="59"/>
      <c r="AO10" s="59"/>
      <c r="AP10" s="59"/>
      <c r="AQ10" s="59"/>
      <c r="AR10" s="59"/>
      <c r="AS10" s="59"/>
      <c r="AT10" s="56">
        <f>データ!$V$6</f>
        <v>32.53</v>
      </c>
      <c r="AU10" s="57"/>
      <c r="AV10" s="57"/>
      <c r="AW10" s="57"/>
      <c r="AX10" s="57"/>
      <c r="AY10" s="57"/>
      <c r="AZ10" s="57"/>
      <c r="BA10" s="57"/>
      <c r="BB10" s="46">
        <f>データ!$W$6</f>
        <v>409.93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UqGaGDwOR9/oU+/KAQSM2aF+gtXWWKAkQsZxPf5VZVhTupr7ae+JXOXXJmKle4YxFcqJObRFN7Ga+m4f8KlFg==" saltValue="qKQekH6/zIjCT6i0o43Z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84425</v>
      </c>
      <c r="D6" s="20">
        <f t="shared" si="3"/>
        <v>46</v>
      </c>
      <c r="E6" s="20">
        <f t="shared" si="3"/>
        <v>1</v>
      </c>
      <c r="F6" s="20">
        <f t="shared" si="3"/>
        <v>0</v>
      </c>
      <c r="G6" s="20">
        <f t="shared" si="3"/>
        <v>1</v>
      </c>
      <c r="H6" s="20" t="str">
        <f t="shared" si="3"/>
        <v>茨城県　美浦村</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74.010000000000005</v>
      </c>
      <c r="P6" s="21">
        <f t="shared" si="3"/>
        <v>94.89</v>
      </c>
      <c r="Q6" s="21">
        <f t="shared" si="3"/>
        <v>3740</v>
      </c>
      <c r="R6" s="21">
        <f t="shared" si="3"/>
        <v>14605</v>
      </c>
      <c r="S6" s="21">
        <f t="shared" si="3"/>
        <v>66.61</v>
      </c>
      <c r="T6" s="21">
        <f t="shared" si="3"/>
        <v>219.26</v>
      </c>
      <c r="U6" s="21">
        <f t="shared" si="3"/>
        <v>13335</v>
      </c>
      <c r="V6" s="21">
        <f t="shared" si="3"/>
        <v>32.53</v>
      </c>
      <c r="W6" s="21">
        <f t="shared" si="3"/>
        <v>409.93</v>
      </c>
      <c r="X6" s="22">
        <f>IF(X7="",NA(),X7)</f>
        <v>103.4</v>
      </c>
      <c r="Y6" s="22">
        <f t="shared" ref="Y6:AG6" si="4">IF(Y7="",NA(),Y7)</f>
        <v>100.27</v>
      </c>
      <c r="Z6" s="22">
        <f t="shared" si="4"/>
        <v>102.96</v>
      </c>
      <c r="AA6" s="22">
        <f t="shared" si="4"/>
        <v>100.34</v>
      </c>
      <c r="AB6" s="22">
        <f t="shared" si="4"/>
        <v>97.89</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622.83000000000004</v>
      </c>
      <c r="AU6" s="22">
        <f t="shared" ref="AU6:BC6" si="6">IF(AU7="",NA(),AU7)</f>
        <v>584.54999999999995</v>
      </c>
      <c r="AV6" s="22">
        <f t="shared" si="6"/>
        <v>572.44000000000005</v>
      </c>
      <c r="AW6" s="22">
        <f t="shared" si="6"/>
        <v>622.05999999999995</v>
      </c>
      <c r="AX6" s="22">
        <f t="shared" si="6"/>
        <v>621.64</v>
      </c>
      <c r="AY6" s="22">
        <f t="shared" si="6"/>
        <v>359.7</v>
      </c>
      <c r="AZ6" s="22">
        <f t="shared" si="6"/>
        <v>362.93</v>
      </c>
      <c r="BA6" s="22">
        <f t="shared" si="6"/>
        <v>371.81</v>
      </c>
      <c r="BB6" s="22">
        <f t="shared" si="6"/>
        <v>384.23</v>
      </c>
      <c r="BC6" s="22">
        <f t="shared" si="6"/>
        <v>364.3</v>
      </c>
      <c r="BD6" s="21" t="str">
        <f>IF(BD7="","",IF(BD7="-","【-】","【"&amp;SUBSTITUTE(TEXT(BD7,"#,##0.00"),"-","△")&amp;"】"))</f>
        <v>【252.29】</v>
      </c>
      <c r="BE6" s="22">
        <f>IF(BE7="",NA(),BE7)</f>
        <v>173.78</v>
      </c>
      <c r="BF6" s="22">
        <f t="shared" ref="BF6:BN6" si="7">IF(BF7="",NA(),BF7)</f>
        <v>165.23</v>
      </c>
      <c r="BG6" s="22">
        <f t="shared" si="7"/>
        <v>149.24</v>
      </c>
      <c r="BH6" s="22">
        <f t="shared" si="7"/>
        <v>136.41</v>
      </c>
      <c r="BI6" s="22">
        <f t="shared" si="7"/>
        <v>124.45</v>
      </c>
      <c r="BJ6" s="22">
        <f t="shared" si="7"/>
        <v>447.01</v>
      </c>
      <c r="BK6" s="22">
        <f t="shared" si="7"/>
        <v>439.05</v>
      </c>
      <c r="BL6" s="22">
        <f t="shared" si="7"/>
        <v>465.85</v>
      </c>
      <c r="BM6" s="22">
        <f t="shared" si="7"/>
        <v>439.43</v>
      </c>
      <c r="BN6" s="22">
        <f t="shared" si="7"/>
        <v>438.41</v>
      </c>
      <c r="BO6" s="21" t="str">
        <f>IF(BO7="","",IF(BO7="-","【-】","【"&amp;SUBSTITUTE(TEXT(BO7,"#,##0.00"),"-","△")&amp;"】"))</f>
        <v>【268.07】</v>
      </c>
      <c r="BP6" s="22">
        <f>IF(BP7="",NA(),BP7)</f>
        <v>102.98</v>
      </c>
      <c r="BQ6" s="22">
        <f t="shared" ref="BQ6:BY6" si="8">IF(BQ7="",NA(),BQ7)</f>
        <v>99.69</v>
      </c>
      <c r="BR6" s="22">
        <f t="shared" si="8"/>
        <v>102.09</v>
      </c>
      <c r="BS6" s="22">
        <f t="shared" si="8"/>
        <v>99.09</v>
      </c>
      <c r="BT6" s="22">
        <f t="shared" si="8"/>
        <v>96.32</v>
      </c>
      <c r="BU6" s="22">
        <f t="shared" si="8"/>
        <v>95.81</v>
      </c>
      <c r="BV6" s="22">
        <f t="shared" si="8"/>
        <v>95.26</v>
      </c>
      <c r="BW6" s="22">
        <f t="shared" si="8"/>
        <v>92.39</v>
      </c>
      <c r="BX6" s="22">
        <f t="shared" si="8"/>
        <v>94.41</v>
      </c>
      <c r="BY6" s="22">
        <f t="shared" si="8"/>
        <v>90.96</v>
      </c>
      <c r="BZ6" s="21" t="str">
        <f>IF(BZ7="","",IF(BZ7="-","【-】","【"&amp;SUBSTITUTE(TEXT(BZ7,"#,##0.00"),"-","△")&amp;"】"))</f>
        <v>【97.47】</v>
      </c>
      <c r="CA6" s="22">
        <f>IF(CA7="",NA(),CA7)</f>
        <v>225.12</v>
      </c>
      <c r="CB6" s="22">
        <f t="shared" ref="CB6:CJ6" si="9">IF(CB7="",NA(),CB7)</f>
        <v>231.86</v>
      </c>
      <c r="CC6" s="22">
        <f t="shared" si="9"/>
        <v>226</v>
      </c>
      <c r="CD6" s="22">
        <f t="shared" si="9"/>
        <v>231.48</v>
      </c>
      <c r="CE6" s="22">
        <f t="shared" si="9"/>
        <v>237.66</v>
      </c>
      <c r="CF6" s="22">
        <f t="shared" si="9"/>
        <v>189.58</v>
      </c>
      <c r="CG6" s="22">
        <f t="shared" si="9"/>
        <v>192.82</v>
      </c>
      <c r="CH6" s="22">
        <f t="shared" si="9"/>
        <v>192.98</v>
      </c>
      <c r="CI6" s="22">
        <f t="shared" si="9"/>
        <v>192.13</v>
      </c>
      <c r="CJ6" s="22">
        <f t="shared" si="9"/>
        <v>197.04</v>
      </c>
      <c r="CK6" s="21" t="str">
        <f>IF(CK7="","",IF(CK7="-","【-】","【"&amp;SUBSTITUTE(TEXT(CK7,"#,##0.00"),"-","△")&amp;"】"))</f>
        <v>【174.75】</v>
      </c>
      <c r="CL6" s="22">
        <f>IF(CL7="",NA(),CL7)</f>
        <v>53.85</v>
      </c>
      <c r="CM6" s="22">
        <f t="shared" ref="CM6:CU6" si="10">IF(CM7="",NA(),CM7)</f>
        <v>51.97</v>
      </c>
      <c r="CN6" s="22">
        <f t="shared" si="10"/>
        <v>53.02</v>
      </c>
      <c r="CO6" s="22">
        <f t="shared" si="10"/>
        <v>52.9</v>
      </c>
      <c r="CP6" s="22">
        <f t="shared" si="10"/>
        <v>52.45</v>
      </c>
      <c r="CQ6" s="22">
        <f t="shared" si="10"/>
        <v>55.22</v>
      </c>
      <c r="CR6" s="22">
        <f t="shared" si="10"/>
        <v>54.05</v>
      </c>
      <c r="CS6" s="22">
        <f t="shared" si="10"/>
        <v>54.43</v>
      </c>
      <c r="CT6" s="22">
        <f t="shared" si="10"/>
        <v>53.87</v>
      </c>
      <c r="CU6" s="22">
        <f t="shared" si="10"/>
        <v>54.49</v>
      </c>
      <c r="CV6" s="21" t="str">
        <f>IF(CV7="","",IF(CV7="-","【-】","【"&amp;SUBSTITUTE(TEXT(CV7,"#,##0.00"),"-","△")&amp;"】"))</f>
        <v>【59.97】</v>
      </c>
      <c r="CW6" s="22">
        <f>IF(CW7="",NA(),CW7)</f>
        <v>98.13</v>
      </c>
      <c r="CX6" s="22">
        <f t="shared" ref="CX6:DF6" si="11">IF(CX7="",NA(),CX7)</f>
        <v>98.17</v>
      </c>
      <c r="CY6" s="22">
        <f t="shared" si="11"/>
        <v>97.13</v>
      </c>
      <c r="CZ6" s="22">
        <f t="shared" si="11"/>
        <v>95.91</v>
      </c>
      <c r="DA6" s="22">
        <f t="shared" si="11"/>
        <v>94.22</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60.7</v>
      </c>
      <c r="DI6" s="22">
        <f t="shared" ref="DI6:DQ6" si="12">IF(DI7="",NA(),DI7)</f>
        <v>63.06</v>
      </c>
      <c r="DJ6" s="22">
        <f t="shared" si="12"/>
        <v>65.290000000000006</v>
      </c>
      <c r="DK6" s="22">
        <f t="shared" si="12"/>
        <v>67.56</v>
      </c>
      <c r="DL6" s="22">
        <f t="shared" si="12"/>
        <v>69.81</v>
      </c>
      <c r="DM6" s="22">
        <f t="shared" si="12"/>
        <v>47.97</v>
      </c>
      <c r="DN6" s="22">
        <f t="shared" si="12"/>
        <v>49.12</v>
      </c>
      <c r="DO6" s="22">
        <f t="shared" si="12"/>
        <v>49.39</v>
      </c>
      <c r="DP6" s="22">
        <f t="shared" si="12"/>
        <v>50.75</v>
      </c>
      <c r="DQ6" s="22">
        <f t="shared" si="12"/>
        <v>51.72</v>
      </c>
      <c r="DR6" s="21" t="str">
        <f>IF(DR7="","",IF(DR7="-","【-】","【"&amp;SUBSTITUTE(TEXT(DR7,"#,##0.00"),"-","△")&amp;"】"))</f>
        <v>【51.51】</v>
      </c>
      <c r="DS6" s="22">
        <f>IF(DS7="",NA(),DS7)</f>
        <v>8.6</v>
      </c>
      <c r="DT6" s="22">
        <f t="shared" ref="DT6:EB6" si="13">IF(DT7="",NA(),DT7)</f>
        <v>8.6</v>
      </c>
      <c r="DU6" s="22">
        <f t="shared" si="13"/>
        <v>11.66</v>
      </c>
      <c r="DV6" s="22">
        <f t="shared" si="13"/>
        <v>12.83</v>
      </c>
      <c r="DW6" s="22">
        <f t="shared" si="13"/>
        <v>12.83</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1">
        <f t="shared" si="14"/>
        <v>0</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84425</v>
      </c>
      <c r="D7" s="24">
        <v>46</v>
      </c>
      <c r="E7" s="24">
        <v>1</v>
      </c>
      <c r="F7" s="24">
        <v>0</v>
      </c>
      <c r="G7" s="24">
        <v>1</v>
      </c>
      <c r="H7" s="24" t="s">
        <v>93</v>
      </c>
      <c r="I7" s="24" t="s">
        <v>94</v>
      </c>
      <c r="J7" s="24" t="s">
        <v>95</v>
      </c>
      <c r="K7" s="24" t="s">
        <v>96</v>
      </c>
      <c r="L7" s="24" t="s">
        <v>97</v>
      </c>
      <c r="M7" s="24" t="s">
        <v>98</v>
      </c>
      <c r="N7" s="25" t="s">
        <v>99</v>
      </c>
      <c r="O7" s="25">
        <v>74.010000000000005</v>
      </c>
      <c r="P7" s="25">
        <v>94.89</v>
      </c>
      <c r="Q7" s="25">
        <v>3740</v>
      </c>
      <c r="R7" s="25">
        <v>14605</v>
      </c>
      <c r="S7" s="25">
        <v>66.61</v>
      </c>
      <c r="T7" s="25">
        <v>219.26</v>
      </c>
      <c r="U7" s="25">
        <v>13335</v>
      </c>
      <c r="V7" s="25">
        <v>32.53</v>
      </c>
      <c r="W7" s="25">
        <v>409.93</v>
      </c>
      <c r="X7" s="25">
        <v>103.4</v>
      </c>
      <c r="Y7" s="25">
        <v>100.27</v>
      </c>
      <c r="Z7" s="25">
        <v>102.96</v>
      </c>
      <c r="AA7" s="25">
        <v>100.34</v>
      </c>
      <c r="AB7" s="25">
        <v>97.89</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622.83000000000004</v>
      </c>
      <c r="AU7" s="25">
        <v>584.54999999999995</v>
      </c>
      <c r="AV7" s="25">
        <v>572.44000000000005</v>
      </c>
      <c r="AW7" s="25">
        <v>622.05999999999995</v>
      </c>
      <c r="AX7" s="25">
        <v>621.64</v>
      </c>
      <c r="AY7" s="25">
        <v>359.7</v>
      </c>
      <c r="AZ7" s="25">
        <v>362.93</v>
      </c>
      <c r="BA7" s="25">
        <v>371.81</v>
      </c>
      <c r="BB7" s="25">
        <v>384.23</v>
      </c>
      <c r="BC7" s="25">
        <v>364.3</v>
      </c>
      <c r="BD7" s="25">
        <v>252.29</v>
      </c>
      <c r="BE7" s="25">
        <v>173.78</v>
      </c>
      <c r="BF7" s="25">
        <v>165.23</v>
      </c>
      <c r="BG7" s="25">
        <v>149.24</v>
      </c>
      <c r="BH7" s="25">
        <v>136.41</v>
      </c>
      <c r="BI7" s="25">
        <v>124.45</v>
      </c>
      <c r="BJ7" s="25">
        <v>447.01</v>
      </c>
      <c r="BK7" s="25">
        <v>439.05</v>
      </c>
      <c r="BL7" s="25">
        <v>465.85</v>
      </c>
      <c r="BM7" s="25">
        <v>439.43</v>
      </c>
      <c r="BN7" s="25">
        <v>438.41</v>
      </c>
      <c r="BO7" s="25">
        <v>268.07</v>
      </c>
      <c r="BP7" s="25">
        <v>102.98</v>
      </c>
      <c r="BQ7" s="25">
        <v>99.69</v>
      </c>
      <c r="BR7" s="25">
        <v>102.09</v>
      </c>
      <c r="BS7" s="25">
        <v>99.09</v>
      </c>
      <c r="BT7" s="25">
        <v>96.32</v>
      </c>
      <c r="BU7" s="25">
        <v>95.81</v>
      </c>
      <c r="BV7" s="25">
        <v>95.26</v>
      </c>
      <c r="BW7" s="25">
        <v>92.39</v>
      </c>
      <c r="BX7" s="25">
        <v>94.41</v>
      </c>
      <c r="BY7" s="25">
        <v>90.96</v>
      </c>
      <c r="BZ7" s="25">
        <v>97.47</v>
      </c>
      <c r="CA7" s="25">
        <v>225.12</v>
      </c>
      <c r="CB7" s="25">
        <v>231.86</v>
      </c>
      <c r="CC7" s="25">
        <v>226</v>
      </c>
      <c r="CD7" s="25">
        <v>231.48</v>
      </c>
      <c r="CE7" s="25">
        <v>237.66</v>
      </c>
      <c r="CF7" s="25">
        <v>189.58</v>
      </c>
      <c r="CG7" s="25">
        <v>192.82</v>
      </c>
      <c r="CH7" s="25">
        <v>192.98</v>
      </c>
      <c r="CI7" s="25">
        <v>192.13</v>
      </c>
      <c r="CJ7" s="25">
        <v>197.04</v>
      </c>
      <c r="CK7" s="25">
        <v>174.75</v>
      </c>
      <c r="CL7" s="25">
        <v>53.85</v>
      </c>
      <c r="CM7" s="25">
        <v>51.97</v>
      </c>
      <c r="CN7" s="25">
        <v>53.02</v>
      </c>
      <c r="CO7" s="25">
        <v>52.9</v>
      </c>
      <c r="CP7" s="25">
        <v>52.45</v>
      </c>
      <c r="CQ7" s="25">
        <v>55.22</v>
      </c>
      <c r="CR7" s="25">
        <v>54.05</v>
      </c>
      <c r="CS7" s="25">
        <v>54.43</v>
      </c>
      <c r="CT7" s="25">
        <v>53.87</v>
      </c>
      <c r="CU7" s="25">
        <v>54.49</v>
      </c>
      <c r="CV7" s="25">
        <v>59.97</v>
      </c>
      <c r="CW7" s="25">
        <v>98.13</v>
      </c>
      <c r="CX7" s="25">
        <v>98.17</v>
      </c>
      <c r="CY7" s="25">
        <v>97.13</v>
      </c>
      <c r="CZ7" s="25">
        <v>95.91</v>
      </c>
      <c r="DA7" s="25">
        <v>94.22</v>
      </c>
      <c r="DB7" s="25">
        <v>80.930000000000007</v>
      </c>
      <c r="DC7" s="25">
        <v>80.510000000000005</v>
      </c>
      <c r="DD7" s="25">
        <v>79.44</v>
      </c>
      <c r="DE7" s="25">
        <v>79.489999999999995</v>
      </c>
      <c r="DF7" s="25">
        <v>78.8</v>
      </c>
      <c r="DG7" s="25">
        <v>89.76</v>
      </c>
      <c r="DH7" s="25">
        <v>60.7</v>
      </c>
      <c r="DI7" s="25">
        <v>63.06</v>
      </c>
      <c r="DJ7" s="25">
        <v>65.290000000000006</v>
      </c>
      <c r="DK7" s="25">
        <v>67.56</v>
      </c>
      <c r="DL7" s="25">
        <v>69.81</v>
      </c>
      <c r="DM7" s="25">
        <v>47.97</v>
      </c>
      <c r="DN7" s="25">
        <v>49.12</v>
      </c>
      <c r="DO7" s="25">
        <v>49.39</v>
      </c>
      <c r="DP7" s="25">
        <v>50.75</v>
      </c>
      <c r="DQ7" s="25">
        <v>51.72</v>
      </c>
      <c r="DR7" s="25">
        <v>51.51</v>
      </c>
      <c r="DS7" s="25">
        <v>8.6</v>
      </c>
      <c r="DT7" s="25">
        <v>8.6</v>
      </c>
      <c r="DU7" s="25">
        <v>11.66</v>
      </c>
      <c r="DV7" s="25">
        <v>12.83</v>
      </c>
      <c r="DW7" s="25">
        <v>12.83</v>
      </c>
      <c r="DX7" s="25">
        <v>15.33</v>
      </c>
      <c r="DY7" s="25">
        <v>16.760000000000002</v>
      </c>
      <c r="DZ7" s="25">
        <v>18.57</v>
      </c>
      <c r="EA7" s="25">
        <v>21.14</v>
      </c>
      <c r="EB7" s="25">
        <v>22.12</v>
      </c>
      <c r="EC7" s="25">
        <v>23.75</v>
      </c>
      <c r="ED7" s="25">
        <v>0</v>
      </c>
      <c r="EE7" s="25">
        <v>0</v>
      </c>
      <c r="EF7" s="25">
        <v>0</v>
      </c>
      <c r="EG7" s="25">
        <v>0</v>
      </c>
      <c r="EH7" s="25">
        <v>0</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出戸顕雄</cp:lastModifiedBy>
  <dcterms:created xsi:type="dcterms:W3CDTF">2023-12-05T00:50:18Z</dcterms:created>
  <dcterms:modified xsi:type="dcterms:W3CDTF">2024-02-04T06:19:19Z</dcterms:modified>
  <cp:category/>
</cp:coreProperties>
</file>