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庁内各課報告関係\企画経営課→財政経営課\経営比較分析表\R5年度\"/>
    </mc:Choice>
  </mc:AlternateContent>
  <xr:revisionPtr revIDLastSave="0" documentId="13_ncr:1_{90189D89-4B76-4181-97E9-0BFA5358B63B}" xr6:coauthVersionLast="36" xr6:coauthVersionMax="36" xr10:uidLastSave="{00000000-0000-0000-0000-000000000000}"/>
  <workbookProtection workbookAlgorithmName="SHA-512" workbookHashValue="OFVfrsgB/VzBycAOKYyyb0gzOo50WLgN/RfbOVxA5pi5WE7FzqYAuRhnb0FKuPuSb/BkcW9TbhsW1JVyggv/Ag==" workbookSaltValue="NE0H3jb4ws9KSQ1RzSMVL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
41</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42</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43</v>
      </c>
      <c r="B3" s="16" t="s">
        <v>
44</v>
      </c>
      <c r="C3" s="16" t="s">
        <v>
45</v>
      </c>
      <c r="D3" s="16" t="s">
        <v>
46</v>
      </c>
      <c r="E3" s="16" t="s">
        <v>
47</v>
      </c>
      <c r="F3" s="16" t="s">
        <v>
48</v>
      </c>
      <c r="G3" s="16" t="s">
        <v>
49</v>
      </c>
      <c r="H3" s="86" t="s">
        <v>
50</v>
      </c>
      <c r="I3" s="87"/>
      <c r="J3" s="87"/>
      <c r="K3" s="87"/>
      <c r="L3" s="87"/>
      <c r="M3" s="87"/>
      <c r="N3" s="87"/>
      <c r="O3" s="87"/>
      <c r="P3" s="87"/>
      <c r="Q3" s="87"/>
      <c r="R3" s="87"/>
      <c r="S3" s="87"/>
      <c r="T3" s="87"/>
      <c r="U3" s="87"/>
      <c r="V3" s="87"/>
      <c r="W3" s="88"/>
      <c r="X3" s="92" t="s">
        <v>
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
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
53</v>
      </c>
      <c r="B4" s="17"/>
      <c r="C4" s="17"/>
      <c r="D4" s="17"/>
      <c r="E4" s="17"/>
      <c r="F4" s="17"/>
      <c r="G4" s="17"/>
      <c r="H4" s="89"/>
      <c r="I4" s="90"/>
      <c r="J4" s="90"/>
      <c r="K4" s="90"/>
      <c r="L4" s="90"/>
      <c r="M4" s="90"/>
      <c r="N4" s="90"/>
      <c r="O4" s="90"/>
      <c r="P4" s="90"/>
      <c r="Q4" s="90"/>
      <c r="R4" s="90"/>
      <c r="S4" s="90"/>
      <c r="T4" s="90"/>
      <c r="U4" s="90"/>
      <c r="V4" s="90"/>
      <c r="W4" s="91"/>
      <c r="X4" s="85" t="s">
        <v>
54</v>
      </c>
      <c r="Y4" s="85"/>
      <c r="Z4" s="85"/>
      <c r="AA4" s="85"/>
      <c r="AB4" s="85"/>
      <c r="AC4" s="85"/>
      <c r="AD4" s="85"/>
      <c r="AE4" s="85"/>
      <c r="AF4" s="85"/>
      <c r="AG4" s="85"/>
      <c r="AH4" s="85"/>
      <c r="AI4" s="85" t="s">
        <v>
55</v>
      </c>
      <c r="AJ4" s="85"/>
      <c r="AK4" s="85"/>
      <c r="AL4" s="85"/>
      <c r="AM4" s="85"/>
      <c r="AN4" s="85"/>
      <c r="AO4" s="85"/>
      <c r="AP4" s="85"/>
      <c r="AQ4" s="85"/>
      <c r="AR4" s="85"/>
      <c r="AS4" s="85"/>
      <c r="AT4" s="85" t="s">
        <v>
56</v>
      </c>
      <c r="AU4" s="85"/>
      <c r="AV4" s="85"/>
      <c r="AW4" s="85"/>
      <c r="AX4" s="85"/>
      <c r="AY4" s="85"/>
      <c r="AZ4" s="85"/>
      <c r="BA4" s="85"/>
      <c r="BB4" s="85"/>
      <c r="BC4" s="85"/>
      <c r="BD4" s="85"/>
      <c r="BE4" s="85" t="s">
        <v>
57</v>
      </c>
      <c r="BF4" s="85"/>
      <c r="BG4" s="85"/>
      <c r="BH4" s="85"/>
      <c r="BI4" s="85"/>
      <c r="BJ4" s="85"/>
      <c r="BK4" s="85"/>
      <c r="BL4" s="85"/>
      <c r="BM4" s="85"/>
      <c r="BN4" s="85"/>
      <c r="BO4" s="85"/>
      <c r="BP4" s="85" t="s">
        <v>
58</v>
      </c>
      <c r="BQ4" s="85"/>
      <c r="BR4" s="85"/>
      <c r="BS4" s="85"/>
      <c r="BT4" s="85"/>
      <c r="BU4" s="85"/>
      <c r="BV4" s="85"/>
      <c r="BW4" s="85"/>
      <c r="BX4" s="85"/>
      <c r="BY4" s="85"/>
      <c r="BZ4" s="85"/>
      <c r="CA4" s="85" t="s">
        <v>
59</v>
      </c>
      <c r="CB4" s="85"/>
      <c r="CC4" s="85"/>
      <c r="CD4" s="85"/>
      <c r="CE4" s="85"/>
      <c r="CF4" s="85"/>
      <c r="CG4" s="85"/>
      <c r="CH4" s="85"/>
      <c r="CI4" s="85"/>
      <c r="CJ4" s="85"/>
      <c r="CK4" s="85"/>
      <c r="CL4" s="85" t="s">
        <v>
60</v>
      </c>
      <c r="CM4" s="85"/>
      <c r="CN4" s="85"/>
      <c r="CO4" s="85"/>
      <c r="CP4" s="85"/>
      <c r="CQ4" s="85"/>
      <c r="CR4" s="85"/>
      <c r="CS4" s="85"/>
      <c r="CT4" s="85"/>
      <c r="CU4" s="85"/>
      <c r="CV4" s="85"/>
      <c r="CW4" s="85" t="s">
        <v>
61</v>
      </c>
      <c r="CX4" s="85"/>
      <c r="CY4" s="85"/>
      <c r="CZ4" s="85"/>
      <c r="DA4" s="85"/>
      <c r="DB4" s="85"/>
      <c r="DC4" s="85"/>
      <c r="DD4" s="85"/>
      <c r="DE4" s="85"/>
      <c r="DF4" s="85"/>
      <c r="DG4" s="85"/>
      <c r="DH4" s="85" t="s">
        <v>
62</v>
      </c>
      <c r="DI4" s="85"/>
      <c r="DJ4" s="85"/>
      <c r="DK4" s="85"/>
      <c r="DL4" s="85"/>
      <c r="DM4" s="85"/>
      <c r="DN4" s="85"/>
      <c r="DO4" s="85"/>
      <c r="DP4" s="85"/>
      <c r="DQ4" s="85"/>
      <c r="DR4" s="85"/>
      <c r="DS4" s="85" t="s">
        <v>
63</v>
      </c>
      <c r="DT4" s="85"/>
      <c r="DU4" s="85"/>
      <c r="DV4" s="85"/>
      <c r="DW4" s="85"/>
      <c r="DX4" s="85"/>
      <c r="DY4" s="85"/>
      <c r="DZ4" s="85"/>
      <c r="EA4" s="85"/>
      <c r="EB4" s="85"/>
      <c r="EC4" s="85"/>
      <c r="ED4" s="85" t="s">
        <v>
64</v>
      </c>
      <c r="EE4" s="85"/>
      <c r="EF4" s="85"/>
      <c r="EG4" s="85"/>
      <c r="EH4" s="85"/>
      <c r="EI4" s="85"/>
      <c r="EJ4" s="85"/>
      <c r="EK4" s="85"/>
      <c r="EL4" s="85"/>
      <c r="EM4" s="85"/>
      <c r="EN4" s="85"/>
    </row>
    <row r="5" spans="1:144" x14ac:dyDescent="0.2">
      <c r="A5" s="15" t="s">
        <v>
65</v>
      </c>
      <c r="B5" s="18"/>
      <c r="C5" s="18"/>
      <c r="D5" s="18"/>
      <c r="E5" s="18"/>
      <c r="F5" s="18"/>
      <c r="G5" s="18"/>
      <c r="H5" s="19" t="s">
        <v>
66</v>
      </c>
      <c r="I5" s="19" t="s">
        <v>
67</v>
      </c>
      <c r="J5" s="19" t="s">
        <v>
68</v>
      </c>
      <c r="K5" s="19" t="s">
        <v>
69</v>
      </c>
      <c r="L5" s="19" t="s">
        <v>
70</v>
      </c>
      <c r="M5" s="19" t="s">
        <v>
5</v>
      </c>
      <c r="N5" s="19" t="s">
        <v>
71</v>
      </c>
      <c r="O5" s="19" t="s">
        <v>
72</v>
      </c>
      <c r="P5" s="19" t="s">
        <v>
73</v>
      </c>
      <c r="Q5" s="19" t="s">
        <v>
74</v>
      </c>
      <c r="R5" s="19" t="s">
        <v>
75</v>
      </c>
      <c r="S5" s="19" t="s">
        <v>
76</v>
      </c>
      <c r="T5" s="19" t="s">
        <v>
77</v>
      </c>
      <c r="U5" s="19" t="s">
        <v>
78</v>
      </c>
      <c r="V5" s="19" t="s">
        <v>
79</v>
      </c>
      <c r="W5" s="19" t="s">
        <v>
80</v>
      </c>
      <c r="X5" s="19" t="s">
        <v>
81</v>
      </c>
      <c r="Y5" s="19" t="s">
        <v>
82</v>
      </c>
      <c r="Z5" s="19" t="s">
        <v>
83</v>
      </c>
      <c r="AA5" s="19" t="s">
        <v>
84</v>
      </c>
      <c r="AB5" s="19" t="s">
        <v>
85</v>
      </c>
      <c r="AC5" s="19" t="s">
        <v>
86</v>
      </c>
      <c r="AD5" s="19" t="s">
        <v>
87</v>
      </c>
      <c r="AE5" s="19" t="s">
        <v>
88</v>
      </c>
      <c r="AF5" s="19" t="s">
        <v>
89</v>
      </c>
      <c r="AG5" s="19" t="s">
        <v>
90</v>
      </c>
      <c r="AH5" s="19" t="s">
        <v>
29</v>
      </c>
      <c r="AI5" s="19" t="s">
        <v>
81</v>
      </c>
      <c r="AJ5" s="19" t="s">
        <v>
82</v>
      </c>
      <c r="AK5" s="19" t="s">
        <v>
83</v>
      </c>
      <c r="AL5" s="19" t="s">
        <v>
84</v>
      </c>
      <c r="AM5" s="19" t="s">
        <v>
85</v>
      </c>
      <c r="AN5" s="19" t="s">
        <v>
86</v>
      </c>
      <c r="AO5" s="19" t="s">
        <v>
87</v>
      </c>
      <c r="AP5" s="19" t="s">
        <v>
88</v>
      </c>
      <c r="AQ5" s="19" t="s">
        <v>
89</v>
      </c>
      <c r="AR5" s="19" t="s">
        <v>
90</v>
      </c>
      <c r="AS5" s="19" t="s">
        <v>
91</v>
      </c>
      <c r="AT5" s="19" t="s">
        <v>
81</v>
      </c>
      <c r="AU5" s="19" t="s">
        <v>
82</v>
      </c>
      <c r="AV5" s="19" t="s">
        <v>
83</v>
      </c>
      <c r="AW5" s="19" t="s">
        <v>
84</v>
      </c>
      <c r="AX5" s="19" t="s">
        <v>
85</v>
      </c>
      <c r="AY5" s="19" t="s">
        <v>
86</v>
      </c>
      <c r="AZ5" s="19" t="s">
        <v>
87</v>
      </c>
      <c r="BA5" s="19" t="s">
        <v>
88</v>
      </c>
      <c r="BB5" s="19" t="s">
        <v>
89</v>
      </c>
      <c r="BC5" s="19" t="s">
        <v>
90</v>
      </c>
      <c r="BD5" s="19" t="s">
        <v>
91</v>
      </c>
      <c r="BE5" s="19" t="s">
        <v>
81</v>
      </c>
      <c r="BF5" s="19" t="s">
        <v>
82</v>
      </c>
      <c r="BG5" s="19" t="s">
        <v>
83</v>
      </c>
      <c r="BH5" s="19" t="s">
        <v>
84</v>
      </c>
      <c r="BI5" s="19" t="s">
        <v>
85</v>
      </c>
      <c r="BJ5" s="19" t="s">
        <v>
86</v>
      </c>
      <c r="BK5" s="19" t="s">
        <v>
87</v>
      </c>
      <c r="BL5" s="19" t="s">
        <v>
88</v>
      </c>
      <c r="BM5" s="19" t="s">
        <v>
89</v>
      </c>
      <c r="BN5" s="19" t="s">
        <v>
90</v>
      </c>
      <c r="BO5" s="19" t="s">
        <v>
91</v>
      </c>
      <c r="BP5" s="19" t="s">
        <v>
81</v>
      </c>
      <c r="BQ5" s="19" t="s">
        <v>
82</v>
      </c>
      <c r="BR5" s="19" t="s">
        <v>
83</v>
      </c>
      <c r="BS5" s="19" t="s">
        <v>
84</v>
      </c>
      <c r="BT5" s="19" t="s">
        <v>
85</v>
      </c>
      <c r="BU5" s="19" t="s">
        <v>
86</v>
      </c>
      <c r="BV5" s="19" t="s">
        <v>
87</v>
      </c>
      <c r="BW5" s="19" t="s">
        <v>
88</v>
      </c>
      <c r="BX5" s="19" t="s">
        <v>
89</v>
      </c>
      <c r="BY5" s="19" t="s">
        <v>
90</v>
      </c>
      <c r="BZ5" s="19" t="s">
        <v>
91</v>
      </c>
      <c r="CA5" s="19" t="s">
        <v>
81</v>
      </c>
      <c r="CB5" s="19" t="s">
        <v>
82</v>
      </c>
      <c r="CC5" s="19" t="s">
        <v>
83</v>
      </c>
      <c r="CD5" s="19" t="s">
        <v>
84</v>
      </c>
      <c r="CE5" s="19" t="s">
        <v>
85</v>
      </c>
      <c r="CF5" s="19" t="s">
        <v>
86</v>
      </c>
      <c r="CG5" s="19" t="s">
        <v>
87</v>
      </c>
      <c r="CH5" s="19" t="s">
        <v>
88</v>
      </c>
      <c r="CI5" s="19" t="s">
        <v>
89</v>
      </c>
      <c r="CJ5" s="19" t="s">
        <v>
90</v>
      </c>
      <c r="CK5" s="19" t="s">
        <v>
91</v>
      </c>
      <c r="CL5" s="19" t="s">
        <v>
81</v>
      </c>
      <c r="CM5" s="19" t="s">
        <v>
82</v>
      </c>
      <c r="CN5" s="19" t="s">
        <v>
83</v>
      </c>
      <c r="CO5" s="19" t="s">
        <v>
84</v>
      </c>
      <c r="CP5" s="19" t="s">
        <v>
85</v>
      </c>
      <c r="CQ5" s="19" t="s">
        <v>
86</v>
      </c>
      <c r="CR5" s="19" t="s">
        <v>
87</v>
      </c>
      <c r="CS5" s="19" t="s">
        <v>
88</v>
      </c>
      <c r="CT5" s="19" t="s">
        <v>
89</v>
      </c>
      <c r="CU5" s="19" t="s">
        <v>
90</v>
      </c>
      <c r="CV5" s="19" t="s">
        <v>
91</v>
      </c>
      <c r="CW5" s="19" t="s">
        <v>
81</v>
      </c>
      <c r="CX5" s="19" t="s">
        <v>
82</v>
      </c>
      <c r="CY5" s="19" t="s">
        <v>
83</v>
      </c>
      <c r="CZ5" s="19" t="s">
        <v>
84</v>
      </c>
      <c r="DA5" s="19" t="s">
        <v>
85</v>
      </c>
      <c r="DB5" s="19" t="s">
        <v>
86</v>
      </c>
      <c r="DC5" s="19" t="s">
        <v>
87</v>
      </c>
      <c r="DD5" s="19" t="s">
        <v>
88</v>
      </c>
      <c r="DE5" s="19" t="s">
        <v>
89</v>
      </c>
      <c r="DF5" s="19" t="s">
        <v>
90</v>
      </c>
      <c r="DG5" s="19" t="s">
        <v>
91</v>
      </c>
      <c r="DH5" s="19" t="s">
        <v>
81</v>
      </c>
      <c r="DI5" s="19" t="s">
        <v>
82</v>
      </c>
      <c r="DJ5" s="19" t="s">
        <v>
83</v>
      </c>
      <c r="DK5" s="19" t="s">
        <v>
84</v>
      </c>
      <c r="DL5" s="19" t="s">
        <v>
85</v>
      </c>
      <c r="DM5" s="19" t="s">
        <v>
86</v>
      </c>
      <c r="DN5" s="19" t="s">
        <v>
87</v>
      </c>
      <c r="DO5" s="19" t="s">
        <v>
88</v>
      </c>
      <c r="DP5" s="19" t="s">
        <v>
89</v>
      </c>
      <c r="DQ5" s="19" t="s">
        <v>
90</v>
      </c>
      <c r="DR5" s="19" t="s">
        <v>
91</v>
      </c>
      <c r="DS5" s="19" t="s">
        <v>
81</v>
      </c>
      <c r="DT5" s="19" t="s">
        <v>
82</v>
      </c>
      <c r="DU5" s="19" t="s">
        <v>
83</v>
      </c>
      <c r="DV5" s="19" t="s">
        <v>
84</v>
      </c>
      <c r="DW5" s="19" t="s">
        <v>
85</v>
      </c>
      <c r="DX5" s="19" t="s">
        <v>
86</v>
      </c>
      <c r="DY5" s="19" t="s">
        <v>
87</v>
      </c>
      <c r="DZ5" s="19" t="s">
        <v>
88</v>
      </c>
      <c r="EA5" s="19" t="s">
        <v>
89</v>
      </c>
      <c r="EB5" s="19" t="s">
        <v>
90</v>
      </c>
      <c r="EC5" s="19" t="s">
        <v>
91</v>
      </c>
      <c r="ED5" s="19" t="s">
        <v>
81</v>
      </c>
      <c r="EE5" s="19" t="s">
        <v>
82</v>
      </c>
      <c r="EF5" s="19" t="s">
        <v>
83</v>
      </c>
      <c r="EG5" s="19" t="s">
        <v>
84</v>
      </c>
      <c r="EH5" s="19" t="s">
        <v>
85</v>
      </c>
      <c r="EI5" s="19" t="s">
        <v>
86</v>
      </c>
      <c r="EJ5" s="19" t="s">
        <v>
87</v>
      </c>
      <c r="EK5" s="19" t="s">
        <v>
88</v>
      </c>
      <c r="EL5" s="19" t="s">
        <v>
89</v>
      </c>
      <c r="EM5" s="19" t="s">
        <v>
90</v>
      </c>
      <c r="EN5" s="19" t="s">
        <v>
91</v>
      </c>
    </row>
    <row r="6" spans="1:144" s="23" customFormat="1" x14ac:dyDescent="0.2">
      <c r="A6" s="15" t="s">
        <v>
92</v>
      </c>
      <c r="B6" s="20">
        <f>
B7</f>
        <v>
2022</v>
      </c>
      <c r="C6" s="20">
        <f t="shared" ref="C6:W6" si="3">
C7</f>
        <v>
83411</v>
      </c>
      <c r="D6" s="20">
        <f t="shared" si="3"/>
        <v>
46</v>
      </c>
      <c r="E6" s="20">
        <f t="shared" si="3"/>
        <v>
1</v>
      </c>
      <c r="F6" s="20">
        <f t="shared" si="3"/>
        <v>
0</v>
      </c>
      <c r="G6" s="20">
        <f t="shared" si="3"/>
        <v>
1</v>
      </c>
      <c r="H6" s="20" t="str">
        <f t="shared" si="3"/>
        <v>
茨城県　東海村</v>
      </c>
      <c r="I6" s="20" t="str">
        <f t="shared" si="3"/>
        <v>
法適用</v>
      </c>
      <c r="J6" s="20" t="str">
        <f t="shared" si="3"/>
        <v>
水道事業</v>
      </c>
      <c r="K6" s="20" t="str">
        <f t="shared" si="3"/>
        <v>
末端給水事業</v>
      </c>
      <c r="L6" s="20" t="str">
        <f t="shared" si="3"/>
        <v>
A5</v>
      </c>
      <c r="M6" s="20" t="str">
        <f t="shared" si="3"/>
        <v>
非設置</v>
      </c>
      <c r="N6" s="21" t="str">
        <f t="shared" si="3"/>
        <v>
-</v>
      </c>
      <c r="O6" s="21">
        <f t="shared" si="3"/>
        <v>
78.75</v>
      </c>
      <c r="P6" s="21">
        <f t="shared" si="3"/>
        <v>
98.46</v>
      </c>
      <c r="Q6" s="21">
        <f t="shared" si="3"/>
        <v>
3361</v>
      </c>
      <c r="R6" s="21">
        <f t="shared" si="3"/>
        <v>
38424</v>
      </c>
      <c r="S6" s="21">
        <f t="shared" si="3"/>
        <v>
38.020000000000003</v>
      </c>
      <c r="T6" s="21">
        <f t="shared" si="3"/>
        <v>
1010.63</v>
      </c>
      <c r="U6" s="21">
        <f t="shared" si="3"/>
        <v>
37683</v>
      </c>
      <c r="V6" s="21">
        <f t="shared" si="3"/>
        <v>
36.44</v>
      </c>
      <c r="W6" s="21">
        <f t="shared" si="3"/>
        <v>
1034.1099999999999</v>
      </c>
      <c r="X6" s="22">
        <f>
IF(X7="",NA(),X7)</f>
        <v>
109.01</v>
      </c>
      <c r="Y6" s="22">
        <f t="shared" ref="Y6:AG6" si="4">
IF(Y7="",NA(),Y7)</f>
        <v>
103.32</v>
      </c>
      <c r="Z6" s="22">
        <f t="shared" si="4"/>
        <v>
109.43</v>
      </c>
      <c r="AA6" s="22">
        <f t="shared" si="4"/>
        <v>
112.27</v>
      </c>
      <c r="AB6" s="22">
        <f t="shared" si="4"/>
        <v>
104.18</v>
      </c>
      <c r="AC6" s="22">
        <f t="shared" si="4"/>
        <v>
110.66</v>
      </c>
      <c r="AD6" s="22">
        <f t="shared" si="4"/>
        <v>
109.01</v>
      </c>
      <c r="AE6" s="22">
        <f t="shared" si="4"/>
        <v>
108.83</v>
      </c>
      <c r="AF6" s="22">
        <f t="shared" si="4"/>
        <v>
109.23</v>
      </c>
      <c r="AG6" s="22">
        <f t="shared" si="4"/>
        <v>
108.04</v>
      </c>
      <c r="AH6" s="21" t="str">
        <f>
IF(AH7="","",IF(AH7="-","【-】","【"&amp;SUBSTITUTE(TEXT(AH7,"#,##0.00"),"-","△")&amp;"】"))</f>
        <v>
【108.70】</v>
      </c>
      <c r="AI6" s="21">
        <f>
IF(AI7="",NA(),AI7)</f>
        <v>
0</v>
      </c>
      <c r="AJ6" s="21">
        <f t="shared" ref="AJ6:AR6" si="5">
IF(AJ7="",NA(),AJ7)</f>
        <v>
0</v>
      </c>
      <c r="AK6" s="21">
        <f t="shared" si="5"/>
        <v>
0</v>
      </c>
      <c r="AL6" s="21">
        <f t="shared" si="5"/>
        <v>
0</v>
      </c>
      <c r="AM6" s="21">
        <f t="shared" si="5"/>
        <v>
0</v>
      </c>
      <c r="AN6" s="22">
        <f t="shared" si="5"/>
        <v>
2.74</v>
      </c>
      <c r="AO6" s="22">
        <f t="shared" si="5"/>
        <v>
3.7</v>
      </c>
      <c r="AP6" s="22">
        <f t="shared" si="5"/>
        <v>
4.34</v>
      </c>
      <c r="AQ6" s="22">
        <f t="shared" si="5"/>
        <v>
4.6900000000000004</v>
      </c>
      <c r="AR6" s="22">
        <f t="shared" si="5"/>
        <v>
4.72</v>
      </c>
      <c r="AS6" s="21" t="str">
        <f>
IF(AS7="","",IF(AS7="-","【-】","【"&amp;SUBSTITUTE(TEXT(AS7,"#,##0.00"),"-","△")&amp;"】"))</f>
        <v>
【1.34】</v>
      </c>
      <c r="AT6" s="22">
        <f>
IF(AT7="",NA(),AT7)</f>
        <v>
340.65</v>
      </c>
      <c r="AU6" s="22">
        <f t="shared" ref="AU6:BC6" si="6">
IF(AU7="",NA(),AU7)</f>
        <v>
312.8</v>
      </c>
      <c r="AV6" s="22">
        <f t="shared" si="6"/>
        <v>
284.97000000000003</v>
      </c>
      <c r="AW6" s="22">
        <f t="shared" si="6"/>
        <v>
347.46</v>
      </c>
      <c r="AX6" s="22">
        <f t="shared" si="6"/>
        <v>
325.98</v>
      </c>
      <c r="AY6" s="22">
        <f t="shared" si="6"/>
        <v>
366.03</v>
      </c>
      <c r="AZ6" s="22">
        <f t="shared" si="6"/>
        <v>
365.18</v>
      </c>
      <c r="BA6" s="22">
        <f t="shared" si="6"/>
        <v>
327.77</v>
      </c>
      <c r="BB6" s="22">
        <f t="shared" si="6"/>
        <v>
338.02</v>
      </c>
      <c r="BC6" s="22">
        <f t="shared" si="6"/>
        <v>
345.94</v>
      </c>
      <c r="BD6" s="21" t="str">
        <f>
IF(BD7="","",IF(BD7="-","【-】","【"&amp;SUBSTITUTE(TEXT(BD7,"#,##0.00"),"-","△")&amp;"】"))</f>
        <v>
【252.29】</v>
      </c>
      <c r="BE6" s="22">
        <f>
IF(BE7="",NA(),BE7)</f>
        <v>
260.94</v>
      </c>
      <c r="BF6" s="22">
        <f t="shared" ref="BF6:BN6" si="7">
IF(BF7="",NA(),BF7)</f>
        <v>
243.73</v>
      </c>
      <c r="BG6" s="22">
        <f t="shared" si="7"/>
        <v>
264.39999999999998</v>
      </c>
      <c r="BH6" s="22">
        <f t="shared" si="7"/>
        <v>
207.36</v>
      </c>
      <c r="BI6" s="22">
        <f t="shared" si="7"/>
        <v>
233.19</v>
      </c>
      <c r="BJ6" s="22">
        <f t="shared" si="7"/>
        <v>
370.12</v>
      </c>
      <c r="BK6" s="22">
        <f t="shared" si="7"/>
        <v>
371.65</v>
      </c>
      <c r="BL6" s="22">
        <f t="shared" si="7"/>
        <v>
397.1</v>
      </c>
      <c r="BM6" s="22">
        <f t="shared" si="7"/>
        <v>
379.91</v>
      </c>
      <c r="BN6" s="22">
        <f t="shared" si="7"/>
        <v>
386.61</v>
      </c>
      <c r="BO6" s="21" t="str">
        <f>
IF(BO7="","",IF(BO7="-","【-】","【"&amp;SUBSTITUTE(TEXT(BO7,"#,##0.00"),"-","△")&amp;"】"))</f>
        <v>
【268.07】</v>
      </c>
      <c r="BP6" s="22">
        <f>
IF(BP7="",NA(),BP7)</f>
        <v>
93.61</v>
      </c>
      <c r="BQ6" s="22">
        <f t="shared" ref="BQ6:BY6" si="8">
IF(BQ7="",NA(),BQ7)</f>
        <v>
91.79</v>
      </c>
      <c r="BR6" s="22">
        <f t="shared" si="8"/>
        <v>
83.28</v>
      </c>
      <c r="BS6" s="22">
        <f t="shared" si="8"/>
        <v>
97.5</v>
      </c>
      <c r="BT6" s="22">
        <f t="shared" si="8"/>
        <v>
78.61</v>
      </c>
      <c r="BU6" s="22">
        <f t="shared" si="8"/>
        <v>
100.42</v>
      </c>
      <c r="BV6" s="22">
        <f t="shared" si="8"/>
        <v>
98.77</v>
      </c>
      <c r="BW6" s="22">
        <f t="shared" si="8"/>
        <v>
95.79</v>
      </c>
      <c r="BX6" s="22">
        <f t="shared" si="8"/>
        <v>
98.3</v>
      </c>
      <c r="BY6" s="22">
        <f t="shared" si="8"/>
        <v>
93.82</v>
      </c>
      <c r="BZ6" s="21" t="str">
        <f>
IF(BZ7="","",IF(BZ7="-","【-】","【"&amp;SUBSTITUTE(TEXT(BZ7,"#,##0.00"),"-","△")&amp;"】"))</f>
        <v>
【97.47】</v>
      </c>
      <c r="CA6" s="22">
        <f>
IF(CA7="",NA(),CA7)</f>
        <v>
183.49</v>
      </c>
      <c r="CB6" s="22">
        <f t="shared" ref="CB6:CJ6" si="9">
IF(CB7="",NA(),CB7)</f>
        <v>
192</v>
      </c>
      <c r="CC6" s="22">
        <f t="shared" si="9"/>
        <v>
174.67</v>
      </c>
      <c r="CD6" s="22">
        <f t="shared" si="9"/>
        <v>
179.91</v>
      </c>
      <c r="CE6" s="22">
        <f t="shared" si="9"/>
        <v>
185.3</v>
      </c>
      <c r="CF6" s="22">
        <f t="shared" si="9"/>
        <v>
171.67</v>
      </c>
      <c r="CG6" s="22">
        <f t="shared" si="9"/>
        <v>
173.67</v>
      </c>
      <c r="CH6" s="22">
        <f t="shared" si="9"/>
        <v>
171.13</v>
      </c>
      <c r="CI6" s="22">
        <f t="shared" si="9"/>
        <v>
173.7</v>
      </c>
      <c r="CJ6" s="22">
        <f t="shared" si="9"/>
        <v>
178.94</v>
      </c>
      <c r="CK6" s="21" t="str">
        <f>
IF(CK7="","",IF(CK7="-","【-】","【"&amp;SUBSTITUTE(TEXT(CK7,"#,##0.00"),"-","△")&amp;"】"))</f>
        <v>
【174.75】</v>
      </c>
      <c r="CL6" s="22">
        <f>
IF(CL7="",NA(),CL7)</f>
        <v>
61.89</v>
      </c>
      <c r="CM6" s="22">
        <f t="shared" ref="CM6:CU6" si="10">
IF(CM7="",NA(),CM7)</f>
        <v>
61.32</v>
      </c>
      <c r="CN6" s="22">
        <f t="shared" si="10"/>
        <v>
60.58</v>
      </c>
      <c r="CO6" s="22">
        <f t="shared" si="10"/>
        <v>
60.55</v>
      </c>
      <c r="CP6" s="22">
        <f t="shared" si="10"/>
        <v>
60.81</v>
      </c>
      <c r="CQ6" s="22">
        <f t="shared" si="10"/>
        <v>
59.74</v>
      </c>
      <c r="CR6" s="22">
        <f t="shared" si="10"/>
        <v>
59.67</v>
      </c>
      <c r="CS6" s="22">
        <f t="shared" si="10"/>
        <v>
60.12</v>
      </c>
      <c r="CT6" s="22">
        <f t="shared" si="10"/>
        <v>
60.34</v>
      </c>
      <c r="CU6" s="22">
        <f t="shared" si="10"/>
        <v>
59.54</v>
      </c>
      <c r="CV6" s="21" t="str">
        <f>
IF(CV7="","",IF(CV7="-","【-】","【"&amp;SUBSTITUTE(TEXT(CV7,"#,##0.00"),"-","△")&amp;"】"))</f>
        <v>
【59.97】</v>
      </c>
      <c r="CW6" s="22">
        <f>
IF(CW7="",NA(),CW7)</f>
        <v>
88.58</v>
      </c>
      <c r="CX6" s="22">
        <f t="shared" ref="CX6:DF6" si="11">
IF(CX7="",NA(),CX7)</f>
        <v>
87.36</v>
      </c>
      <c r="CY6" s="22">
        <f t="shared" si="11"/>
        <v>
90.9</v>
      </c>
      <c r="CZ6" s="22">
        <f t="shared" si="11"/>
        <v>
90.68</v>
      </c>
      <c r="DA6" s="22">
        <f t="shared" si="11"/>
        <v>
90.07</v>
      </c>
      <c r="DB6" s="22">
        <f t="shared" si="11"/>
        <v>
84.8</v>
      </c>
      <c r="DC6" s="22">
        <f t="shared" si="11"/>
        <v>
84.6</v>
      </c>
      <c r="DD6" s="22">
        <f t="shared" si="11"/>
        <v>
84.24</v>
      </c>
      <c r="DE6" s="22">
        <f t="shared" si="11"/>
        <v>
84.19</v>
      </c>
      <c r="DF6" s="22">
        <f t="shared" si="11"/>
        <v>
83.93</v>
      </c>
      <c r="DG6" s="21" t="str">
        <f>
IF(DG7="","",IF(DG7="-","【-】","【"&amp;SUBSTITUTE(TEXT(DG7,"#,##0.00"),"-","△")&amp;"】"))</f>
        <v>
【89.76】</v>
      </c>
      <c r="DH6" s="22">
        <f>
IF(DH7="",NA(),DH7)</f>
        <v>
47.28</v>
      </c>
      <c r="DI6" s="22">
        <f t="shared" ref="DI6:DQ6" si="12">
IF(DI7="",NA(),DI7)</f>
        <v>
48.56</v>
      </c>
      <c r="DJ6" s="22">
        <f t="shared" si="12"/>
        <v>
49.78</v>
      </c>
      <c r="DK6" s="22">
        <f t="shared" si="12"/>
        <v>
50.24</v>
      </c>
      <c r="DL6" s="22">
        <f t="shared" si="12"/>
        <v>
50.69</v>
      </c>
      <c r="DM6" s="22">
        <f t="shared" si="12"/>
        <v>
47.66</v>
      </c>
      <c r="DN6" s="22">
        <f t="shared" si="12"/>
        <v>
48.17</v>
      </c>
      <c r="DO6" s="22">
        <f t="shared" si="12"/>
        <v>
48.83</v>
      </c>
      <c r="DP6" s="22">
        <f t="shared" si="12"/>
        <v>
49.96</v>
      </c>
      <c r="DQ6" s="22">
        <f t="shared" si="12"/>
        <v>
50.82</v>
      </c>
      <c r="DR6" s="21" t="str">
        <f>
IF(DR7="","",IF(DR7="-","【-】","【"&amp;SUBSTITUTE(TEXT(DR7,"#,##0.00"),"-","△")&amp;"】"))</f>
        <v>
【51.51】</v>
      </c>
      <c r="DS6" s="21">
        <f>
IF(DS7="",NA(),DS7)</f>
        <v>
0</v>
      </c>
      <c r="DT6" s="21">
        <f t="shared" ref="DT6:EB6" si="13">
IF(DT7="",NA(),DT7)</f>
        <v>
0</v>
      </c>
      <c r="DU6" s="21">
        <f t="shared" si="13"/>
        <v>
0</v>
      </c>
      <c r="DV6" s="22">
        <f t="shared" si="13"/>
        <v>
41.57</v>
      </c>
      <c r="DW6" s="22">
        <f t="shared" si="13"/>
        <v>
41.73</v>
      </c>
      <c r="DX6" s="22">
        <f t="shared" si="13"/>
        <v>
15.1</v>
      </c>
      <c r="DY6" s="22">
        <f t="shared" si="13"/>
        <v>
17.12</v>
      </c>
      <c r="DZ6" s="22">
        <f t="shared" si="13"/>
        <v>
18.18</v>
      </c>
      <c r="EA6" s="22">
        <f t="shared" si="13"/>
        <v>
19.32</v>
      </c>
      <c r="EB6" s="22">
        <f t="shared" si="13"/>
        <v>
21.16</v>
      </c>
      <c r="EC6" s="21" t="str">
        <f>
IF(EC7="","",IF(EC7="-","【-】","【"&amp;SUBSTITUTE(TEXT(EC7,"#,##0.00"),"-","△")&amp;"】"))</f>
        <v>
【23.75】</v>
      </c>
      <c r="ED6" s="21">
        <f>
IF(ED7="",NA(),ED7)</f>
        <v>
0</v>
      </c>
      <c r="EE6" s="21">
        <f t="shared" ref="EE6:EM6" si="14">
IF(EE7="",NA(),EE7)</f>
        <v>
0</v>
      </c>
      <c r="EF6" s="21">
        <f t="shared" si="14"/>
        <v>
0</v>
      </c>
      <c r="EG6" s="22">
        <f t="shared" si="14"/>
        <v>
0.47</v>
      </c>
      <c r="EH6" s="22">
        <f t="shared" si="14"/>
        <v>
0.65</v>
      </c>
      <c r="EI6" s="22">
        <f t="shared" si="14"/>
        <v>
0.57999999999999996</v>
      </c>
      <c r="EJ6" s="22">
        <f t="shared" si="14"/>
        <v>
0.54</v>
      </c>
      <c r="EK6" s="22">
        <f t="shared" si="14"/>
        <v>
0.56999999999999995</v>
      </c>
      <c r="EL6" s="22">
        <f t="shared" si="14"/>
        <v>
0.52</v>
      </c>
      <c r="EM6" s="22">
        <f t="shared" si="14"/>
        <v>
0.48</v>
      </c>
      <c r="EN6" s="21" t="str">
        <f>
IF(EN7="","",IF(EN7="-","【-】","【"&amp;SUBSTITUTE(TEXT(EN7,"#,##0.00"),"-","△")&amp;"】"))</f>
        <v>
【0.67】</v>
      </c>
    </row>
    <row r="7" spans="1:144" s="23" customFormat="1" x14ac:dyDescent="0.2">
      <c r="A7" s="15"/>
      <c r="B7" s="24">
        <v>
2022</v>
      </c>
      <c r="C7" s="24">
        <v>
83411</v>
      </c>
      <c r="D7" s="24">
        <v>
46</v>
      </c>
      <c r="E7" s="24">
        <v>
1</v>
      </c>
      <c r="F7" s="24">
        <v>
0</v>
      </c>
      <c r="G7" s="24">
        <v>
1</v>
      </c>
      <c r="H7" s="24" t="s">
        <v>
93</v>
      </c>
      <c r="I7" s="24" t="s">
        <v>
94</v>
      </c>
      <c r="J7" s="24" t="s">
        <v>
95</v>
      </c>
      <c r="K7" s="24" t="s">
        <v>
96</v>
      </c>
      <c r="L7" s="24" t="s">
        <v>
97</v>
      </c>
      <c r="M7" s="24" t="s">
        <v>
98</v>
      </c>
      <c r="N7" s="25" t="s">
        <v>
99</v>
      </c>
      <c r="O7" s="25">
        <v>
78.75</v>
      </c>
      <c r="P7" s="25">
        <v>
98.46</v>
      </c>
      <c r="Q7" s="25">
        <v>
3361</v>
      </c>
      <c r="R7" s="25">
        <v>
38424</v>
      </c>
      <c r="S7" s="25">
        <v>
38.020000000000003</v>
      </c>
      <c r="T7" s="25">
        <v>
1010.63</v>
      </c>
      <c r="U7" s="25">
        <v>
37683</v>
      </c>
      <c r="V7" s="25">
        <v>
36.44</v>
      </c>
      <c r="W7" s="25">
        <v>
1034.1099999999999</v>
      </c>
      <c r="X7" s="25">
        <v>
109.01</v>
      </c>
      <c r="Y7" s="25">
        <v>
103.32</v>
      </c>
      <c r="Z7" s="25">
        <v>
109.43</v>
      </c>
      <c r="AA7" s="25">
        <v>
112.27</v>
      </c>
      <c r="AB7" s="25">
        <v>
104.18</v>
      </c>
      <c r="AC7" s="25">
        <v>
110.66</v>
      </c>
      <c r="AD7" s="25">
        <v>
109.01</v>
      </c>
      <c r="AE7" s="25">
        <v>
108.83</v>
      </c>
      <c r="AF7" s="25">
        <v>
109.23</v>
      </c>
      <c r="AG7" s="25">
        <v>
108.04</v>
      </c>
      <c r="AH7" s="25">
        <v>
108.7</v>
      </c>
      <c r="AI7" s="25">
        <v>
0</v>
      </c>
      <c r="AJ7" s="25">
        <v>
0</v>
      </c>
      <c r="AK7" s="25">
        <v>
0</v>
      </c>
      <c r="AL7" s="25">
        <v>
0</v>
      </c>
      <c r="AM7" s="25">
        <v>
0</v>
      </c>
      <c r="AN7" s="25">
        <v>
2.74</v>
      </c>
      <c r="AO7" s="25">
        <v>
3.7</v>
      </c>
      <c r="AP7" s="25">
        <v>
4.34</v>
      </c>
      <c r="AQ7" s="25">
        <v>
4.6900000000000004</v>
      </c>
      <c r="AR7" s="25">
        <v>
4.72</v>
      </c>
      <c r="AS7" s="25">
        <v>
1.34</v>
      </c>
      <c r="AT7" s="25">
        <v>
340.65</v>
      </c>
      <c r="AU7" s="25">
        <v>
312.8</v>
      </c>
      <c r="AV7" s="25">
        <v>
284.97000000000003</v>
      </c>
      <c r="AW7" s="25">
        <v>
347.46</v>
      </c>
      <c r="AX7" s="25">
        <v>
325.98</v>
      </c>
      <c r="AY7" s="25">
        <v>
366.03</v>
      </c>
      <c r="AZ7" s="25">
        <v>
365.18</v>
      </c>
      <c r="BA7" s="25">
        <v>
327.77</v>
      </c>
      <c r="BB7" s="25">
        <v>
338.02</v>
      </c>
      <c r="BC7" s="25">
        <v>
345.94</v>
      </c>
      <c r="BD7" s="25">
        <v>
252.29</v>
      </c>
      <c r="BE7" s="25">
        <v>
260.94</v>
      </c>
      <c r="BF7" s="25">
        <v>
243.73</v>
      </c>
      <c r="BG7" s="25">
        <v>
264.39999999999998</v>
      </c>
      <c r="BH7" s="25">
        <v>
207.36</v>
      </c>
      <c r="BI7" s="25">
        <v>
233.19</v>
      </c>
      <c r="BJ7" s="25">
        <v>
370.12</v>
      </c>
      <c r="BK7" s="25">
        <v>
371.65</v>
      </c>
      <c r="BL7" s="25">
        <v>
397.1</v>
      </c>
      <c r="BM7" s="25">
        <v>
379.91</v>
      </c>
      <c r="BN7" s="25">
        <v>
386.61</v>
      </c>
      <c r="BO7" s="25">
        <v>
268.07</v>
      </c>
      <c r="BP7" s="25">
        <v>
93.61</v>
      </c>
      <c r="BQ7" s="25">
        <v>
91.79</v>
      </c>
      <c r="BR7" s="25">
        <v>
83.28</v>
      </c>
      <c r="BS7" s="25">
        <v>
97.5</v>
      </c>
      <c r="BT7" s="25">
        <v>
78.61</v>
      </c>
      <c r="BU7" s="25">
        <v>
100.42</v>
      </c>
      <c r="BV7" s="25">
        <v>
98.77</v>
      </c>
      <c r="BW7" s="25">
        <v>
95.79</v>
      </c>
      <c r="BX7" s="25">
        <v>
98.3</v>
      </c>
      <c r="BY7" s="25">
        <v>
93.82</v>
      </c>
      <c r="BZ7" s="25">
        <v>
97.47</v>
      </c>
      <c r="CA7" s="25">
        <v>
183.49</v>
      </c>
      <c r="CB7" s="25">
        <v>
192</v>
      </c>
      <c r="CC7" s="25">
        <v>
174.67</v>
      </c>
      <c r="CD7" s="25">
        <v>
179.91</v>
      </c>
      <c r="CE7" s="25">
        <v>
185.3</v>
      </c>
      <c r="CF7" s="25">
        <v>
171.67</v>
      </c>
      <c r="CG7" s="25">
        <v>
173.67</v>
      </c>
      <c r="CH7" s="25">
        <v>
171.13</v>
      </c>
      <c r="CI7" s="25">
        <v>
173.7</v>
      </c>
      <c r="CJ7" s="25">
        <v>
178.94</v>
      </c>
      <c r="CK7" s="25">
        <v>
174.75</v>
      </c>
      <c r="CL7" s="25">
        <v>
61.89</v>
      </c>
      <c r="CM7" s="25">
        <v>
61.32</v>
      </c>
      <c r="CN7" s="25">
        <v>
60.58</v>
      </c>
      <c r="CO7" s="25">
        <v>
60.55</v>
      </c>
      <c r="CP7" s="25">
        <v>
60.81</v>
      </c>
      <c r="CQ7" s="25">
        <v>
59.74</v>
      </c>
      <c r="CR7" s="25">
        <v>
59.67</v>
      </c>
      <c r="CS7" s="25">
        <v>
60.12</v>
      </c>
      <c r="CT7" s="25">
        <v>
60.34</v>
      </c>
      <c r="CU7" s="25">
        <v>
59.54</v>
      </c>
      <c r="CV7" s="25">
        <v>
59.97</v>
      </c>
      <c r="CW7" s="25">
        <v>
88.58</v>
      </c>
      <c r="CX7" s="25">
        <v>
87.36</v>
      </c>
      <c r="CY7" s="25">
        <v>
90.9</v>
      </c>
      <c r="CZ7" s="25">
        <v>
90.68</v>
      </c>
      <c r="DA7" s="25">
        <v>
90.07</v>
      </c>
      <c r="DB7" s="25">
        <v>
84.8</v>
      </c>
      <c r="DC7" s="25">
        <v>
84.6</v>
      </c>
      <c r="DD7" s="25">
        <v>
84.24</v>
      </c>
      <c r="DE7" s="25">
        <v>
84.19</v>
      </c>
      <c r="DF7" s="25">
        <v>
83.93</v>
      </c>
      <c r="DG7" s="25">
        <v>
89.76</v>
      </c>
      <c r="DH7" s="25">
        <v>
47.28</v>
      </c>
      <c r="DI7" s="25">
        <v>
48.56</v>
      </c>
      <c r="DJ7" s="25">
        <v>
49.78</v>
      </c>
      <c r="DK7" s="25">
        <v>
50.24</v>
      </c>
      <c r="DL7" s="25">
        <v>
50.69</v>
      </c>
      <c r="DM7" s="25">
        <v>
47.66</v>
      </c>
      <c r="DN7" s="25">
        <v>
48.17</v>
      </c>
      <c r="DO7" s="25">
        <v>
48.83</v>
      </c>
      <c r="DP7" s="25">
        <v>
49.96</v>
      </c>
      <c r="DQ7" s="25">
        <v>
50.82</v>
      </c>
      <c r="DR7" s="25">
        <v>
51.51</v>
      </c>
      <c r="DS7" s="25">
        <v>
0</v>
      </c>
      <c r="DT7" s="25">
        <v>
0</v>
      </c>
      <c r="DU7" s="25">
        <v>
0</v>
      </c>
      <c r="DV7" s="25">
        <v>
41.57</v>
      </c>
      <c r="DW7" s="25">
        <v>
41.73</v>
      </c>
      <c r="DX7" s="25">
        <v>
15.1</v>
      </c>
      <c r="DY7" s="25">
        <v>
17.12</v>
      </c>
      <c r="DZ7" s="25">
        <v>
18.18</v>
      </c>
      <c r="EA7" s="25">
        <v>
19.32</v>
      </c>
      <c r="EB7" s="25">
        <v>
21.16</v>
      </c>
      <c r="EC7" s="25">
        <v>
23.75</v>
      </c>
      <c r="ED7" s="25">
        <v>
0</v>
      </c>
      <c r="EE7" s="25">
        <v>
0</v>
      </c>
      <c r="EF7" s="25">
        <v>
0</v>
      </c>
      <c r="EG7" s="25">
        <v>
0.47</v>
      </c>
      <c r="EH7" s="25">
        <v>
0.65</v>
      </c>
      <c r="EI7" s="25">
        <v>
0.57999999999999996</v>
      </c>
      <c r="EJ7" s="25">
        <v>
0.54</v>
      </c>
      <c r="EK7" s="25">
        <v>
0.56999999999999995</v>
      </c>
      <c r="EL7" s="25">
        <v>
0.52</v>
      </c>
      <c r="EM7" s="25">
        <v>
0.48</v>
      </c>
      <c r="EN7" s="25">
        <v>
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
100</v>
      </c>
      <c r="C9" s="28" t="s">
        <v>
101</v>
      </c>
      <c r="D9" s="28" t="s">
        <v>
102</v>
      </c>
      <c r="E9" s="28" t="s">
        <v>
103</v>
      </c>
      <c r="F9" s="28" t="s">
        <v>
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
44</v>
      </c>
      <c r="B10" s="29">
        <f>
DATEVALUE($B7+12-B11&amp;"/1/"&amp;B12)</f>
        <v>
47484</v>
      </c>
      <c r="C10" s="30">
        <f>
DATEVALUE($B7+12-C11&amp;"/1/"&amp;C12)</f>
        <v>
47849</v>
      </c>
      <c r="D10" s="30">
        <f>
DATEVALUE($B7+12-D11&amp;"/1/"&amp;D12)</f>
        <v>
48215</v>
      </c>
      <c r="E10" s="30">
        <f>
DATEVALUE($B7+12-E11&amp;"/1/"&amp;E12)</f>
        <v>
48582</v>
      </c>
      <c r="F10" s="30">
        <f>
DATEVALUE($B7+12-F11&amp;"/1/"&amp;F12)</f>
        <v>
48948</v>
      </c>
    </row>
    <row r="11" spans="1:144" x14ac:dyDescent="0.2">
      <c r="B11">
        <v>
4</v>
      </c>
      <c r="C11">
        <v>
3</v>
      </c>
      <c r="D11">
        <v>
2</v>
      </c>
      <c r="E11">
        <v>
1</v>
      </c>
      <c r="F11">
        <v>
0</v>
      </c>
      <c r="G11" t="s">
        <v>
105</v>
      </c>
    </row>
    <row r="12" spans="1:144" x14ac:dyDescent="0.2">
      <c r="B12">
        <v>
1</v>
      </c>
      <c r="C12">
        <v>
1</v>
      </c>
      <c r="D12">
        <v>
2</v>
      </c>
      <c r="E12">
        <v>
3</v>
      </c>
      <c r="F12">
        <v>
4</v>
      </c>
      <c r="G12" t="s">
        <v>
106</v>
      </c>
    </row>
    <row r="13" spans="1:144" x14ac:dyDescent="0.2">
      <c r="B13" t="s">
        <v>
107</v>
      </c>
      <c r="C13" t="s">
        <v>
108</v>
      </c>
      <c r="D13" t="s">
        <v>
108</v>
      </c>
      <c r="E13" t="s">
        <v>
108</v>
      </c>
      <c r="F13" t="s">
        <v>
109</v>
      </c>
      <c r="G13" t="s">
        <v>
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<sst xmlns="http://schemas.openxmlformats.org/spreadsheetml/2006/main" count="228" uniqueCount="114">
  <si>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</si>
  <si>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</si>
  <si>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</si>
  <si>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</si>
  <si>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</si>
  <si>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</si>
  <si>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</si>
  <si>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</si>
  <si>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</si>
  <si>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</si>
  <si>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</si>
  <si>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</si>
  <si>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</si>
  <si>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</si>
  <si>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</si>
  <si>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</si>
  <si>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</si>
  <si>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</si>
  <si>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</si>
  <si>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</si>
  <si>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</si>
  <si>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</si>
  <si>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</si>
  <si>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</si>
  <si>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</si>
  <si>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</si>
  <si>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</si>
  <si>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</si>
  <si>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</si>
  <si>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</si>
  <si>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</si>
  <si>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</si>
  <si>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</si>
  <si>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</si>
  <si>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</si>
  <si>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</si>
  <si>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</si>
  <si>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</si>
  <si>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</si>
  <si>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</si>
  <si>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</si>
  <si>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</si>
  <si>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</si>
  <si>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</si>
  <si>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</si>
  <si>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</si>
  <si>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</si>
  <si>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</si>
  <si>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</si>
  <si>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</si>
  <si>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</si>
  <si>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</si>
  <si>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</si>
  <si>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</si>
  <si>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</si>
  <si>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</si>
  <si>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</si>
  <si>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</si>
  <si>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</si>
  <si>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</si>
  <si>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</si>
  <si>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</si>
  <si>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</si>
  <si>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</si>
  <si>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</si>
  <si>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</si>
  <si>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</si>
  <si>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</si>
  <si>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</si>
  <si>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</si>
  <si>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</si>
  <si>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</si>
  <si>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</si>
  <si>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</si>
  <si>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</si>
  <si>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</si>
  <si>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</si>
  <si>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</si>
  <si>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</si>
  <si>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</si>
  <si>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</si>
  <si>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</si>
  <si>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</si>
  <si>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</si>
  <si>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</si>
  <si>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</si>
  <si>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</si>
  <si>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</si>
  <si>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</si>
  <si>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</si>
  <si>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</si>
  <si>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</si>
  <si>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</si>
  <si>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</si>
  <si>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</si>
  <si>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</si>
  <si>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</si>
  <si>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</si>
  <si>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</si>
  <si>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</si>
  <si>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</si>
  <si>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</si>
  <si>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</si>
  <si>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</si>
  <si>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</si>
  <si>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</si>
  <si>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</si>
  <si>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</si>
  <si>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</si>
  <si>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</si>
  <si>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</si>
  <si>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初の水道管が整備されてから法定耐用年数の４０年を過ぎ，更新時期を迎えていることから，老朽化が進んでいる状況である。今後の維持管理や有収率向上のために水道管更新時に耐震管への布設替えを順次行っている。また，令和元年度で導水管更新工事が完了したところであり，現在は基幹管路更新工事を行っている。更新には多大な費用と時間を要するが，水道事業ビジョンやインフラ長寿命化計画を基に進めていく必要がある。</t>
    <phoneticPr fontId="4"/>
  </si>
  <si>
    <t>本村ではこれまで一般会計より補助金及び出資金を繰り入れており，その補填のための繰入が収支上大きな比重を占めている状況にある。令和４年度については，物価高の影響への住民等支援による補助金が確実な収入となったが，同じ物価高による動力費（電気料金）等影響での支出の伸びが顕著となった。独立採算制の原則からいうと，平均して水道料金により経費を賄わなければならないことから，今後も経営改善に向けて対策を講じる必要がある。
　改善策として平成３０年度に料金改定を行った一方で，今後も老朽化する水道管の更新工事の費用等が見込まれ，経営にあたっては厳しい状況が継続する見込みである。企業としての経済性を発揮して効率的な経営を図るために，経営計画等を基に，一層の維持管理費用等の削減や，財源を確保していく必要がある。</t>
    <rPh sb="132" eb="134">
      <t>ケンチョ</t>
    </rPh>
    <phoneticPr fontId="4"/>
  </si>
  <si>
    <t>①本村では給水収益以外の収入として，一般会計より補助金を繰り入れて収益の不足を補填している実状があり，この補助金額の増減により経常収支比率が左右されている。令和４年度は物価高の影響への住民等支援による補助金で，確実な収入回収があったが，同じ物価高による動力費（電気料金）等影響での支出の伸びにより経常収支が下降した。今後経営の改善を図る上では，より堅実な料金収入の確保が必要となる。
④企業債残高対給水収益比率は，平成３０年度に全国平均よりも低くなり，令和４年度は微増となったが，依然低水準は続いており，良好な状態にある。
⑤料金回収率は令和３年度全国平均レベルとなったが，令和４年度は令和２年度に類似し物価高の影響での住民等支援による補助金により低い傾向になった。開栓件数の伸びに伴って回収率も徐々に上昇してきており，平均した率上昇へ向け，更なる対策が必要である。
⑥令和４年度の給水原価は物価高による動力費（電気料金）等影響での支出の伸びにより特に高い傾向となった。
⑦施設利用率は減少傾向にあるが，全国平均，類似団体平均値と同程度であり，概ね適切な施設規模であると考えられる。配水効率化や節水も要因として考えられるが，今後推移に注視を要する。
⑧有収率は前年度に引き続き全国平均や類似団体平均値より高い値となり，概ね良好な状況である。</t>
    <rPh sb="84" eb="87">
      <t>ブッカダカ</t>
    </rPh>
    <rPh sb="92" eb="94">
      <t>ジュウミン</t>
    </rPh>
    <rPh sb="95" eb="97">
      <t>シエン</t>
    </rPh>
    <rPh sb="105" eb="107">
      <t>カクジツ</t>
    </rPh>
    <rPh sb="108" eb="110">
      <t>シュウニュウ</t>
    </rPh>
    <rPh sb="110" eb="112">
      <t>カイシュウ</t>
    </rPh>
    <rPh sb="118" eb="119">
      <t>オナ</t>
    </rPh>
    <rPh sb="126" eb="129">
      <t>ドウリョクヒ</t>
    </rPh>
    <rPh sb="130" eb="132">
      <t>デンキ</t>
    </rPh>
    <rPh sb="132" eb="134">
      <t>リョウキン</t>
    </rPh>
    <rPh sb="135" eb="136">
      <t>ナド</t>
    </rPh>
    <rPh sb="136" eb="138">
      <t>エイキョウ</t>
    </rPh>
    <rPh sb="140" eb="142">
      <t>シシュツ</t>
    </rPh>
    <rPh sb="143" eb="144">
      <t>ノ</t>
    </rPh>
    <rPh sb="148" eb="152">
      <t>ケイジョウシュウシ</t>
    </rPh>
    <rPh sb="153" eb="155">
      <t>カコウ</t>
    </rPh>
    <rPh sb="174" eb="176">
      <t>ケンジツ</t>
    </rPh>
    <rPh sb="242" eb="245">
      <t>テイスイジュン</t>
    </rPh>
    <rPh sb="269" eb="271">
      <t>レイワ</t>
    </rPh>
    <rPh sb="272" eb="274">
      <t>ネンド</t>
    </rPh>
    <rPh sb="287" eb="289">
      <t>レイワ</t>
    </rPh>
    <rPh sb="290" eb="292">
      <t>ネンド</t>
    </rPh>
    <rPh sb="293" eb="295">
      <t>レイワ</t>
    </rPh>
    <rPh sb="296" eb="298">
      <t>ネンド</t>
    </rPh>
    <rPh sb="299" eb="301">
      <t>ルイジ</t>
    </rPh>
    <rPh sb="324" eb="325">
      <t>ヒク</t>
    </rPh>
    <rPh sb="326" eb="328">
      <t>ケイコウ</t>
    </rPh>
    <rPh sb="360" eb="362">
      <t>ヘイキン</t>
    </rPh>
    <rPh sb="385" eb="387">
      <t>レイワ</t>
    </rPh>
    <rPh sb="388" eb="390">
      <t>ネンド</t>
    </rPh>
    <rPh sb="391" eb="395">
      <t>キュウスイゲンカ</t>
    </rPh>
    <rPh sb="424" eb="425">
      <t>トク</t>
    </rPh>
    <rPh sb="426" eb="427">
      <t>タカ</t>
    </rPh>
    <rPh sb="428" eb="430">
      <t>ケイコウ</t>
    </rPh>
    <rPh sb="512" eb="514">
      <t>コンゴ</t>
    </rPh>
    <rPh sb="514" eb="516">
      <t>スイイ</t>
    </rPh>
    <rPh sb="517" eb="519">
      <t>チュウシ</t>
    </rPh>
    <rPh sb="520" eb="521">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</si>
</sst>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0.47</c:v>
                </c:pt>
                <c:pt idx="4" formatCode="#,##0.00;&quot;△&quot;#,##0.00;&quot;-&quot;">
                  <c:v>0.65</c:v>
                </c:pt>
              </c:numCache>
            </c:numRef>
          </c:val>
          <c:extLst>
            <c:ext xmlns:c16="http://schemas.microsoft.com/office/drawing/2014/chart" uri="{C3380CC4-5D6E-409C-BE32-E72D297353CC}">
              <c16:uniqueId val="{00000000-7D33-4B26-9725-17F53460B7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D33-4B26-9725-17F53460B7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61.89</c:v>
                </c:pt>
                <c:pt idx="1">
                  <c:v>61.32</c:v>
                </c:pt>
                <c:pt idx="2">
                  <c:v>60.58</c:v>
                </c:pt>
                <c:pt idx="3">
                  <c:v>60.55</c:v>
                </c:pt>
                <c:pt idx="4">
                  <c:v>60.81</c:v>
                </c:pt>
              </c:numCache>
            </c:numRef>
          </c:val>
          <c:extLst>
            <c:ext xmlns:c16="http://schemas.microsoft.com/office/drawing/2014/chart" uri="{C3380CC4-5D6E-409C-BE32-E72D297353CC}">
              <c16:uniqueId val="{00000000-F5AA-487D-A3AF-B3B361E04F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F5AA-487D-A3AF-B3B361E04F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88.58</c:v>
                </c:pt>
                <c:pt idx="1">
                  <c:v>87.36</c:v>
                </c:pt>
                <c:pt idx="2">
                  <c:v>90.9</c:v>
                </c:pt>
                <c:pt idx="3">
                  <c:v>90.68</c:v>
                </c:pt>
                <c:pt idx="4">
                  <c:v>90.07</c:v>
                </c:pt>
              </c:numCache>
            </c:numRef>
          </c:val>
          <c:extLst>
            <c:ext xmlns:c16="http://schemas.microsoft.com/office/drawing/2014/chart" uri="{C3380CC4-5D6E-409C-BE32-E72D297353CC}">
              <c16:uniqueId val="{00000000-D3B0-4721-BA07-CCF1E252D8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3B0-4721-BA07-CCF1E252D8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109.01</c:v>
                </c:pt>
                <c:pt idx="1">
                  <c:v>103.32</c:v>
                </c:pt>
                <c:pt idx="2">
                  <c:v>109.43</c:v>
                </c:pt>
                <c:pt idx="3">
                  <c:v>112.27</c:v>
                </c:pt>
                <c:pt idx="4">
                  <c:v>104.18</c:v>
                </c:pt>
              </c:numCache>
            </c:numRef>
          </c:val>
          <c:extLst>
            <c:ext xmlns:c16="http://schemas.microsoft.com/office/drawing/2014/chart" uri="{C3380CC4-5D6E-409C-BE32-E72D297353CC}">
              <c16:uniqueId val="{00000000-F139-4CA6-AD2C-C73D189AA9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F139-4CA6-AD2C-C73D189AA9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47.28</c:v>
                </c:pt>
                <c:pt idx="1">
                  <c:v>48.56</c:v>
                </c:pt>
                <c:pt idx="2">
                  <c:v>49.78</c:v>
                </c:pt>
                <c:pt idx="3">
                  <c:v>50.24</c:v>
                </c:pt>
                <c:pt idx="4">
                  <c:v>50.69</c:v>
                </c:pt>
              </c:numCache>
            </c:numRef>
          </c:val>
          <c:extLst>
            <c:ext xmlns:c16="http://schemas.microsoft.com/office/drawing/2014/chart" uri="{C3380CC4-5D6E-409C-BE32-E72D297353CC}">
              <c16:uniqueId val="{00000000-3606-47BB-878A-4CE61E6B3B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3606-47BB-878A-4CE61E6B3B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41.57</c:v>
                </c:pt>
                <c:pt idx="4" formatCode="#,##0.00;&quot;△&quot;#,##0.00;&quot;-&quot;">
                  <c:v>41.73</c:v>
                </c:pt>
              </c:numCache>
            </c:numRef>
          </c:val>
          <c:extLst>
            <c:ext xmlns:c16="http://schemas.microsoft.com/office/drawing/2014/chart" uri="{C3380CC4-5D6E-409C-BE32-E72D297353CC}">
              <c16:uniqueId val="{00000000-4944-42D9-8400-3E6BC676E9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4944-42D9-8400-3E6BC676E9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D6-4444-A00C-3AB0B9622E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5D6-4444-A00C-3AB0B9622E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340.65</c:v>
                </c:pt>
                <c:pt idx="1">
                  <c:v>312.8</c:v>
                </c:pt>
                <c:pt idx="2">
                  <c:v>284.97000000000003</c:v>
                </c:pt>
                <c:pt idx="3">
                  <c:v>347.46</c:v>
                </c:pt>
                <c:pt idx="4">
                  <c:v>325.98</c:v>
                </c:pt>
              </c:numCache>
            </c:numRef>
          </c:val>
          <c:extLst>
            <c:ext xmlns:c16="http://schemas.microsoft.com/office/drawing/2014/chart" uri="{C3380CC4-5D6E-409C-BE32-E72D297353CC}">
              <c16:uniqueId val="{00000000-B56D-49AD-92F6-40E5110756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56D-49AD-92F6-40E5110756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260.94</c:v>
                </c:pt>
                <c:pt idx="1">
                  <c:v>243.73</c:v>
                </c:pt>
                <c:pt idx="2">
                  <c:v>264.39999999999998</c:v>
                </c:pt>
                <c:pt idx="3">
                  <c:v>207.36</c:v>
                </c:pt>
                <c:pt idx="4">
                  <c:v>233.19</c:v>
                </c:pt>
              </c:numCache>
            </c:numRef>
          </c:val>
          <c:extLst>
            <c:ext xmlns:c16="http://schemas.microsoft.com/office/drawing/2014/chart" uri="{C3380CC4-5D6E-409C-BE32-E72D297353CC}">
              <c16:uniqueId val="{00000000-77C3-42D6-8E2B-D50B0D6FAD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77C3-42D6-8E2B-D50B0D6FAD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93.61</c:v>
                </c:pt>
                <c:pt idx="1">
                  <c:v>91.79</c:v>
                </c:pt>
                <c:pt idx="2">
                  <c:v>83.28</c:v>
                </c:pt>
                <c:pt idx="3">
                  <c:v>97.5</c:v>
                </c:pt>
                <c:pt idx="4">
                  <c:v>78.61</c:v>
                </c:pt>
              </c:numCache>
            </c:numRef>
          </c:val>
          <c:extLst>
            <c:ext xmlns:c16="http://schemas.microsoft.com/office/drawing/2014/chart" uri="{C3380CC4-5D6E-409C-BE32-E72D297353CC}">
              <c16:uniqueId val="{00000000-5AA9-4D04-AA14-93CD308C1D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AA9-4D04-AA14-93CD308C1D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183.49</c:v>
                </c:pt>
                <c:pt idx="1">
                  <c:v>192</c:v>
                </c:pt>
                <c:pt idx="2">
                  <c:v>174.67</c:v>
                </c:pt>
                <c:pt idx="3">
                  <c:v>179.91</c:v>
                </c:pt>
                <c:pt idx="4">
                  <c:v>185.3</c:v>
                </c:pt>
              </c:numCache>
            </c:numRef>
          </c:val>
          <c:extLst>
            <c:ext xmlns:c16="http://schemas.microsoft.com/office/drawing/2014/chart" uri="{C3380CC4-5D6E-409C-BE32-E72D297353CC}">
              <c16:uniqueId val="{00000000-F9C6-4331-B8FC-E640D9886F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9C6-4331-B8FC-E640D9886F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
データ!H6</f>
        <v>
茨城県　東海村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
1</v>
      </c>
      <c r="C7" s="46"/>
      <c r="D7" s="46"/>
      <c r="E7" s="46"/>
      <c r="F7" s="46"/>
      <c r="G7" s="46"/>
      <c r="H7" s="46"/>
      <c r="I7" s="45" t="s">
        <v>
2</v>
      </c>
      <c r="J7" s="46"/>
      <c r="K7" s="46"/>
      <c r="L7" s="46"/>
      <c r="M7" s="46"/>
      <c r="N7" s="46"/>
      <c r="O7" s="70"/>
      <c r="P7" s="47" t="s">
        <v>
3</v>
      </c>
      <c r="Q7" s="47"/>
      <c r="R7" s="47"/>
      <c r="S7" s="47"/>
      <c r="T7" s="47"/>
      <c r="U7" s="47"/>
      <c r="V7" s="47"/>
      <c r="W7" s="47" t="s">
        <v>
4</v>
      </c>
      <c r="X7" s="47"/>
      <c r="Y7" s="47"/>
      <c r="Z7" s="47"/>
      <c r="AA7" s="47"/>
      <c r="AB7" s="47"/>
      <c r="AC7" s="47"/>
      <c r="AD7" s="47" t="s">
        <v>
5</v>
      </c>
      <c r="AE7" s="47"/>
      <c r="AF7" s="47"/>
      <c r="AG7" s="47"/>
      <c r="AH7" s="47"/>
      <c r="AI7" s="47"/>
      <c r="AJ7" s="47"/>
      <c r="AK7" s="2"/>
      <c r="AL7" s="47" t="s">
        <v>
6</v>
      </c>
      <c r="AM7" s="47"/>
      <c r="AN7" s="47"/>
      <c r="AO7" s="47"/>
      <c r="AP7" s="47"/>
      <c r="AQ7" s="47"/>
      <c r="AR7" s="47"/>
      <c r="AS7" s="47"/>
      <c r="AT7" s="45" t="s">
        <v>
7</v>
      </c>
      <c r="AU7" s="46"/>
      <c r="AV7" s="46"/>
      <c r="AW7" s="46"/>
      <c r="AX7" s="46"/>
      <c r="AY7" s="46"/>
      <c r="AZ7" s="46"/>
      <c r="BA7" s="46"/>
      <c r="BB7" s="47" t="s">
        <v>
8</v>
      </c>
      <c r="BC7" s="47"/>
      <c r="BD7" s="47"/>
      <c r="BE7" s="47"/>
      <c r="BF7" s="47"/>
      <c r="BG7" s="47"/>
      <c r="BH7" s="47"/>
      <c r="BI7" s="47"/>
      <c r="BJ7" s="3"/>
      <c r="BK7" s="3"/>
      <c r="BL7" s="82" t="s">
        <v>
9</v>
      </c>
      <c r="BM7" s="83"/>
      <c r="BN7" s="83"/>
      <c r="BO7" s="83"/>
      <c r="BP7" s="83"/>
      <c r="BQ7" s="83"/>
      <c r="BR7" s="83"/>
      <c r="BS7" s="83"/>
      <c r="BT7" s="83"/>
      <c r="BU7" s="83"/>
      <c r="BV7" s="83"/>
      <c r="BW7" s="83"/>
      <c r="BX7" s="83"/>
      <c r="BY7" s="84"/>
    </row>
    <row r="8" spans="1:78" ht="18.75" customHeight="1" x14ac:dyDescent="0.2">
      <c r="A8" s="2"/>
      <c r="B8" s="75" t="str">
        <f>
データ!$I$6</f>
        <v>
法適用</v>
      </c>
      <c r="C8" s="76"/>
      <c r="D8" s="76"/>
      <c r="E8" s="76"/>
      <c r="F8" s="76"/>
      <c r="G8" s="76"/>
      <c r="H8" s="76"/>
      <c r="I8" s="75" t="str">
        <f>
データ!$J$6</f>
        <v>
水道事業</v>
      </c>
      <c r="J8" s="76"/>
      <c r="K8" s="76"/>
      <c r="L8" s="76"/>
      <c r="M8" s="76"/>
      <c r="N8" s="76"/>
      <c r="O8" s="77"/>
      <c r="P8" s="78" t="str">
        <f>
データ!$K$6</f>
        <v>
末端給水事業</v>
      </c>
      <c r="Q8" s="78"/>
      <c r="R8" s="78"/>
      <c r="S8" s="78"/>
      <c r="T8" s="78"/>
      <c r="U8" s="78"/>
      <c r="V8" s="78"/>
      <c r="W8" s="78" t="str">
        <f>
データ!$L$6</f>
        <v>
A5</v>
      </c>
      <c r="X8" s="78"/>
      <c r="Y8" s="78"/>
      <c r="Z8" s="78"/>
      <c r="AA8" s="78"/>
      <c r="AB8" s="78"/>
      <c r="AC8" s="78"/>
      <c r="AD8" s="78" t="str">
        <f>
データ!$M$6</f>
        <v>
非設置</v>
      </c>
      <c r="AE8" s="78"/>
      <c r="AF8" s="78"/>
      <c r="AG8" s="78"/>
      <c r="AH8" s="78"/>
      <c r="AI8" s="78"/>
      <c r="AJ8" s="78"/>
      <c r="AK8" s="2"/>
      <c r="AL8" s="69">
        <f>
データ!$R$6</f>
        <v>
38424</v>
      </c>
      <c r="AM8" s="69"/>
      <c r="AN8" s="69"/>
      <c r="AO8" s="69"/>
      <c r="AP8" s="69"/>
      <c r="AQ8" s="69"/>
      <c r="AR8" s="69"/>
      <c r="AS8" s="69"/>
      <c r="AT8" s="37">
        <f>
データ!$S$6</f>
        <v>
38.020000000000003</v>
      </c>
      <c r="AU8" s="38"/>
      <c r="AV8" s="38"/>
      <c r="AW8" s="38"/>
      <c r="AX8" s="38"/>
      <c r="AY8" s="38"/>
      <c r="AZ8" s="38"/>
      <c r="BA8" s="38"/>
      <c r="BB8" s="58">
        <f>
データ!$T$6</f>
        <v>
1010.63</v>
      </c>
      <c r="BC8" s="58"/>
      <c r="BD8" s="58"/>
      <c r="BE8" s="58"/>
      <c r="BF8" s="58"/>
      <c r="BG8" s="58"/>
      <c r="BH8" s="58"/>
      <c r="BI8" s="58"/>
      <c r="BJ8" s="3"/>
      <c r="BK8" s="3"/>
      <c r="BL8" s="71" t="s">
        <v>
10</v>
      </c>
      <c r="BM8" s="72"/>
      <c r="BN8" s="73" t="s">
        <v>
11</v>
      </c>
      <c r="BO8" s="73"/>
      <c r="BP8" s="73"/>
      <c r="BQ8" s="73"/>
      <c r="BR8" s="73"/>
      <c r="BS8" s="73"/>
      <c r="BT8" s="73"/>
      <c r="BU8" s="73"/>
      <c r="BV8" s="73"/>
      <c r="BW8" s="73"/>
      <c r="BX8" s="73"/>
      <c r="BY8" s="74"/>
    </row>
    <row r="9" spans="1:78" ht="18.75" customHeight="1" x14ac:dyDescent="0.2">
      <c r="A9" s="2"/>
      <c r="B9" s="45" t="s">
        <v>
12</v>
      </c>
      <c r="C9" s="46"/>
      <c r="D9" s="46"/>
      <c r="E9" s="46"/>
      <c r="F9" s="46"/>
      <c r="G9" s="46"/>
      <c r="H9" s="46"/>
      <c r="I9" s="45" t="s">
        <v>
13</v>
      </c>
      <c r="J9" s="46"/>
      <c r="K9" s="46"/>
      <c r="L9" s="46"/>
      <c r="M9" s="46"/>
      <c r="N9" s="46"/>
      <c r="O9" s="70"/>
      <c r="P9" s="47" t="s">
        <v>
14</v>
      </c>
      <c r="Q9" s="47"/>
      <c r="R9" s="47"/>
      <c r="S9" s="47"/>
      <c r="T9" s="47"/>
      <c r="U9" s="47"/>
      <c r="V9" s="47"/>
      <c r="W9" s="47" t="s">
        <v>
15</v>
      </c>
      <c r="X9" s="47"/>
      <c r="Y9" s="47"/>
      <c r="Z9" s="47"/>
      <c r="AA9" s="47"/>
      <c r="AB9" s="47"/>
      <c r="AC9" s="47"/>
      <c r="AD9" s="2"/>
      <c r="AE9" s="2"/>
      <c r="AF9" s="2"/>
      <c r="AG9" s="2"/>
      <c r="AH9" s="2"/>
      <c r="AI9" s="2"/>
      <c r="AJ9" s="2"/>
      <c r="AK9" s="2"/>
      <c r="AL9" s="47" t="s">
        <v>
16</v>
      </c>
      <c r="AM9" s="47"/>
      <c r="AN9" s="47"/>
      <c r="AO9" s="47"/>
      <c r="AP9" s="47"/>
      <c r="AQ9" s="47"/>
      <c r="AR9" s="47"/>
      <c r="AS9" s="47"/>
      <c r="AT9" s="45" t="s">
        <v>
17</v>
      </c>
      <c r="AU9" s="46"/>
      <c r="AV9" s="46"/>
      <c r="AW9" s="46"/>
      <c r="AX9" s="46"/>
      <c r="AY9" s="46"/>
      <c r="AZ9" s="46"/>
      <c r="BA9" s="46"/>
      <c r="BB9" s="47" t="s">
        <v>
18</v>
      </c>
      <c r="BC9" s="47"/>
      <c r="BD9" s="47"/>
      <c r="BE9" s="47"/>
      <c r="BF9" s="47"/>
      <c r="BG9" s="47"/>
      <c r="BH9" s="47"/>
      <c r="BI9" s="47"/>
      <c r="BJ9" s="3"/>
      <c r="BK9" s="3"/>
      <c r="BL9" s="48" t="s">
        <v>
19</v>
      </c>
      <c r="BM9" s="49"/>
      <c r="BN9" s="50" t="s">
        <v>
20</v>
      </c>
      <c r="BO9" s="50"/>
      <c r="BP9" s="50"/>
      <c r="BQ9" s="50"/>
      <c r="BR9" s="50"/>
      <c r="BS9" s="50"/>
      <c r="BT9" s="50"/>
      <c r="BU9" s="50"/>
      <c r="BV9" s="50"/>
      <c r="BW9" s="50"/>
      <c r="BX9" s="50"/>
      <c r="BY9" s="51"/>
    </row>
    <row r="10" spans="1:78" ht="18.75" customHeight="1" x14ac:dyDescent="0.2">
      <c r="A10" s="2"/>
      <c r="B10" s="37" t="str">
        <f>
データ!$N$6</f>
        <v>
-</v>
      </c>
      <c r="C10" s="38"/>
      <c r="D10" s="38"/>
      <c r="E10" s="38"/>
      <c r="F10" s="38"/>
      <c r="G10" s="38"/>
      <c r="H10" s="38"/>
      <c r="I10" s="37">
        <f>
データ!$O$6</f>
        <v>
78.75</v>
      </c>
      <c r="J10" s="38"/>
      <c r="K10" s="38"/>
      <c r="L10" s="38"/>
      <c r="M10" s="38"/>
      <c r="N10" s="38"/>
      <c r="O10" s="68"/>
      <c r="P10" s="58">
        <f>
データ!$P$6</f>
        <v>
98.46</v>
      </c>
      <c r="Q10" s="58"/>
      <c r="R10" s="58"/>
      <c r="S10" s="58"/>
      <c r="T10" s="58"/>
      <c r="U10" s="58"/>
      <c r="V10" s="58"/>
      <c r="W10" s="69">
        <f>
データ!$Q$6</f>
        <v>
3361</v>
      </c>
      <c r="X10" s="69"/>
      <c r="Y10" s="69"/>
      <c r="Z10" s="69"/>
      <c r="AA10" s="69"/>
      <c r="AB10" s="69"/>
      <c r="AC10" s="69"/>
      <c r="AD10" s="2"/>
      <c r="AE10" s="2"/>
      <c r="AF10" s="2"/>
      <c r="AG10" s="2"/>
      <c r="AH10" s="2"/>
      <c r="AI10" s="2"/>
      <c r="AJ10" s="2"/>
      <c r="AK10" s="2"/>
      <c r="AL10" s="69">
        <f>
データ!$U$6</f>
        <v>
37683</v>
      </c>
      <c r="AM10" s="69"/>
      <c r="AN10" s="69"/>
      <c r="AO10" s="69"/>
      <c r="AP10" s="69"/>
      <c r="AQ10" s="69"/>
      <c r="AR10" s="69"/>
      <c r="AS10" s="69"/>
      <c r="AT10" s="37">
        <f>
データ!$V$6</f>
        <v>
36.44</v>
      </c>
      <c r="AU10" s="38"/>
      <c r="AV10" s="38"/>
      <c r="AW10" s="38"/>
      <c r="AX10" s="38"/>
      <c r="AY10" s="38"/>
      <c r="AZ10" s="38"/>
      <c r="BA10" s="38"/>
      <c r="BB10" s="58">
        <f>
データ!$W$6</f>
        <v>
1034.1099999999999</v>
      </c>
      <c r="BC10" s="58"/>
      <c r="BD10" s="58"/>
      <c r="BE10" s="58"/>
      <c r="BF10" s="58"/>
      <c r="BG10" s="58"/>
      <c r="BH10" s="58"/>
      <c r="BI10" s="58"/>
      <c r="BJ10" s="2"/>
      <c r="BK10" s="2"/>
      <c r="BL10" s="59" t="s">
        <v>
21</v>
      </c>
      <c r="BM10" s="60"/>
      <c r="BN10" s="61" t="s">
        <v>
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
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
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
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
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
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
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
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
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
112</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【108.70】</v>
      </c>
      <c r="F85" s="13" t="str">
        <f>
データ!AS6</f>
        <v>
【1.34】</v>
      </c>
      <c r="G85" s="13" t="str">
        <f>
データ!BD6</f>
        <v>
【252.29】</v>
      </c>
      <c r="H85" s="13" t="str">
        <f>
データ!BO6</f>
        <v>
【268.07】</v>
      </c>
      <c r="I85" s="13" t="str">
        <f>
データ!BZ6</f>
        <v>
【97.47】</v>
      </c>
      <c r="J85" s="13" t="str">
        <f>
データ!CK6</f>
        <v>
【174.75】</v>
      </c>
      <c r="K85" s="13" t="str">
        <f>
データ!CV6</f>
        <v>
【59.97】</v>
      </c>
      <c r="L85" s="13" t="str">
        <f>
データ!DG6</f>
        <v>
【89.76】</v>
      </c>
      <c r="M85" s="13" t="str">
        <f>
データ!DR6</f>
        <v>
【51.51】</v>
      </c>
      <c r="N85" s="13" t="str">
        <f>
データ!EC6</f>
        <v>
【23.75】</v>
      </c>
      <c r="O85" s="13" t="str">
        <f>
データ!EN6</f>
        <v>
【0.67】</v>
      </c>
    </row>
  </sheetData>
  <sheetProtection algorithmName="SHA-512" hashValue="GKj02HhHmaF4NRKQ9YCrEgM9E01QGeqMkH5el6fU+jzcmpaoUnnxPK4zR7RuuBZEoAjw1rSqtJ2iFQFnYCMw1g==" saltValue="UCwQcKiQw22Hfdbc2Pco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
41</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42</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43</v>
      </c>
      <c r="B3" s="16" t="s">
        <v>
44</v>
      </c>
      <c r="C3" s="16" t="s">
        <v>
45</v>
      </c>
      <c r="D3" s="16" t="s">
        <v>
46</v>
      </c>
      <c r="E3" s="16" t="s">
        <v>
47</v>
      </c>
      <c r="F3" s="16" t="s">
        <v>
48</v>
      </c>
      <c r="G3" s="16" t="s">
        <v>
49</v>
      </c>
      <c r="H3" s="86" t="s">
        <v>
50</v>
      </c>
      <c r="I3" s="87"/>
      <c r="J3" s="87"/>
      <c r="K3" s="87"/>
      <c r="L3" s="87"/>
      <c r="M3" s="87"/>
      <c r="N3" s="87"/>
      <c r="O3" s="87"/>
      <c r="P3" s="87"/>
      <c r="Q3" s="87"/>
      <c r="R3" s="87"/>
      <c r="S3" s="87"/>
      <c r="T3" s="87"/>
      <c r="U3" s="87"/>
      <c r="V3" s="87"/>
      <c r="W3" s="88"/>
      <c r="X3" s="92" t="s">
        <v>
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
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
53</v>
      </c>
      <c r="B4" s="17"/>
      <c r="C4" s="17"/>
      <c r="D4" s="17"/>
      <c r="E4" s="17"/>
      <c r="F4" s="17"/>
      <c r="G4" s="17"/>
      <c r="H4" s="89"/>
      <c r="I4" s="90"/>
      <c r="J4" s="90"/>
      <c r="K4" s="90"/>
      <c r="L4" s="90"/>
      <c r="M4" s="90"/>
      <c r="N4" s="90"/>
      <c r="O4" s="90"/>
      <c r="P4" s="90"/>
      <c r="Q4" s="90"/>
      <c r="R4" s="90"/>
      <c r="S4" s="90"/>
      <c r="T4" s="90"/>
      <c r="U4" s="90"/>
      <c r="V4" s="90"/>
      <c r="W4" s="91"/>
      <c r="X4" s="85" t="s">
        <v>
54</v>
      </c>
      <c r="Y4" s="85"/>
      <c r="Z4" s="85"/>
      <c r="AA4" s="85"/>
      <c r="AB4" s="85"/>
      <c r="AC4" s="85"/>
      <c r="AD4" s="85"/>
      <c r="AE4" s="85"/>
      <c r="AF4" s="85"/>
      <c r="AG4" s="85"/>
      <c r="AH4" s="85"/>
      <c r="AI4" s="85" t="s">
        <v>
55</v>
      </c>
      <c r="AJ4" s="85"/>
      <c r="AK4" s="85"/>
      <c r="AL4" s="85"/>
      <c r="AM4" s="85"/>
      <c r="AN4" s="85"/>
      <c r="AO4" s="85"/>
      <c r="AP4" s="85"/>
      <c r="AQ4" s="85"/>
      <c r="AR4" s="85"/>
      <c r="AS4" s="85"/>
      <c r="AT4" s="85" t="s">
        <v>
56</v>
      </c>
      <c r="AU4" s="85"/>
      <c r="AV4" s="85"/>
      <c r="AW4" s="85"/>
      <c r="AX4" s="85"/>
      <c r="AY4" s="85"/>
      <c r="AZ4" s="85"/>
      <c r="BA4" s="85"/>
      <c r="BB4" s="85"/>
      <c r="BC4" s="85"/>
      <c r="BD4" s="85"/>
      <c r="BE4" s="85" t="s">
        <v>
57</v>
      </c>
      <c r="BF4" s="85"/>
      <c r="BG4" s="85"/>
      <c r="BH4" s="85"/>
      <c r="BI4" s="85"/>
      <c r="BJ4" s="85"/>
      <c r="BK4" s="85"/>
      <c r="BL4" s="85"/>
      <c r="BM4" s="85"/>
      <c r="BN4" s="85"/>
      <c r="BO4" s="85"/>
      <c r="BP4" s="85" t="s">
        <v>
58</v>
      </c>
      <c r="BQ4" s="85"/>
      <c r="BR4" s="85"/>
      <c r="BS4" s="85"/>
      <c r="BT4" s="85"/>
      <c r="BU4" s="85"/>
      <c r="BV4" s="85"/>
      <c r="BW4" s="85"/>
      <c r="BX4" s="85"/>
      <c r="BY4" s="85"/>
      <c r="BZ4" s="85"/>
      <c r="CA4" s="85" t="s">
        <v>
59</v>
      </c>
      <c r="CB4" s="85"/>
      <c r="CC4" s="85"/>
      <c r="CD4" s="85"/>
      <c r="CE4" s="85"/>
      <c r="CF4" s="85"/>
      <c r="CG4" s="85"/>
      <c r="CH4" s="85"/>
      <c r="CI4" s="85"/>
      <c r="CJ4" s="85"/>
      <c r="CK4" s="85"/>
      <c r="CL4" s="85" t="s">
        <v>
60</v>
      </c>
      <c r="CM4" s="85"/>
      <c r="CN4" s="85"/>
      <c r="CO4" s="85"/>
      <c r="CP4" s="85"/>
      <c r="CQ4" s="85"/>
      <c r="CR4" s="85"/>
      <c r="CS4" s="85"/>
      <c r="CT4" s="85"/>
      <c r="CU4" s="85"/>
      <c r="CV4" s="85"/>
      <c r="CW4" s="85" t="s">
        <v>
61</v>
      </c>
      <c r="CX4" s="85"/>
      <c r="CY4" s="85"/>
      <c r="CZ4" s="85"/>
      <c r="DA4" s="85"/>
      <c r="DB4" s="85"/>
      <c r="DC4" s="85"/>
      <c r="DD4" s="85"/>
      <c r="DE4" s="85"/>
      <c r="DF4" s="85"/>
      <c r="DG4" s="85"/>
      <c r="DH4" s="85" t="s">
        <v>
62</v>
      </c>
      <c r="DI4" s="85"/>
      <c r="DJ4" s="85"/>
      <c r="DK4" s="85"/>
      <c r="DL4" s="85"/>
      <c r="DM4" s="85"/>
      <c r="DN4" s="85"/>
      <c r="DO4" s="85"/>
      <c r="DP4" s="85"/>
      <c r="DQ4" s="85"/>
      <c r="DR4" s="85"/>
      <c r="DS4" s="85" t="s">
        <v>
63</v>
      </c>
      <c r="DT4" s="85"/>
      <c r="DU4" s="85"/>
      <c r="DV4" s="85"/>
      <c r="DW4" s="85"/>
      <c r="DX4" s="85"/>
      <c r="DY4" s="85"/>
      <c r="DZ4" s="85"/>
      <c r="EA4" s="85"/>
      <c r="EB4" s="85"/>
      <c r="EC4" s="85"/>
      <c r="ED4" s="85" t="s">
        <v>
64</v>
      </c>
      <c r="EE4" s="85"/>
      <c r="EF4" s="85"/>
      <c r="EG4" s="85"/>
      <c r="EH4" s="85"/>
      <c r="EI4" s="85"/>
      <c r="EJ4" s="85"/>
      <c r="EK4" s="85"/>
      <c r="EL4" s="85"/>
      <c r="EM4" s="85"/>
      <c r="EN4" s="85"/>
    </row>
    <row r="5" spans="1:144" x14ac:dyDescent="0.2">
      <c r="A5" s="15" t="s">
        <v>
65</v>
      </c>
      <c r="B5" s="18"/>
      <c r="C5" s="18"/>
      <c r="D5" s="18"/>
      <c r="E5" s="18"/>
      <c r="F5" s="18"/>
      <c r="G5" s="18"/>
      <c r="H5" s="19" t="s">
        <v>
66</v>
      </c>
      <c r="I5" s="19" t="s">
        <v>
67</v>
      </c>
      <c r="J5" s="19" t="s">
        <v>
68</v>
      </c>
      <c r="K5" s="19" t="s">
        <v>
69</v>
      </c>
      <c r="L5" s="19" t="s">
        <v>
70</v>
      </c>
      <c r="M5" s="19" t="s">
        <v>
5</v>
      </c>
      <c r="N5" s="19" t="s">
        <v>
71</v>
      </c>
      <c r="O5" s="19" t="s">
        <v>
72</v>
      </c>
      <c r="P5" s="19" t="s">
        <v>
73</v>
      </c>
      <c r="Q5" s="19" t="s">
        <v>
74</v>
      </c>
      <c r="R5" s="19" t="s">
        <v>
75</v>
      </c>
      <c r="S5" s="19" t="s">
        <v>
76</v>
      </c>
      <c r="T5" s="19" t="s">
        <v>
77</v>
      </c>
      <c r="U5" s="19" t="s">
        <v>
78</v>
      </c>
      <c r="V5" s="19" t="s">
        <v>
79</v>
      </c>
      <c r="W5" s="19" t="s">
        <v>
80</v>
      </c>
      <c r="X5" s="19" t="s">
        <v>
81</v>
      </c>
      <c r="Y5" s="19" t="s">
        <v>
82</v>
      </c>
      <c r="Z5" s="19" t="s">
        <v>
83</v>
      </c>
      <c r="AA5" s="19" t="s">
        <v>
84</v>
      </c>
      <c r="AB5" s="19" t="s">
        <v>
85</v>
      </c>
      <c r="AC5" s="19" t="s">
        <v>
86</v>
      </c>
      <c r="AD5" s="19" t="s">
        <v>
87</v>
      </c>
      <c r="AE5" s="19" t="s">
        <v>
88</v>
      </c>
      <c r="AF5" s="19" t="s">
        <v>
89</v>
      </c>
      <c r="AG5" s="19" t="s">
        <v>
90</v>
      </c>
      <c r="AH5" s="19" t="s">
        <v>
29</v>
      </c>
      <c r="AI5" s="19" t="s">
        <v>
81</v>
      </c>
      <c r="AJ5" s="19" t="s">
        <v>
82</v>
      </c>
      <c r="AK5" s="19" t="s">
        <v>
83</v>
      </c>
      <c r="AL5" s="19" t="s">
        <v>
84</v>
      </c>
      <c r="AM5" s="19" t="s">
        <v>
85</v>
      </c>
      <c r="AN5" s="19" t="s">
        <v>
86</v>
      </c>
      <c r="AO5" s="19" t="s">
        <v>
87</v>
      </c>
      <c r="AP5" s="19" t="s">
        <v>
88</v>
      </c>
      <c r="AQ5" s="19" t="s">
        <v>
89</v>
      </c>
      <c r="AR5" s="19" t="s">
        <v>
90</v>
      </c>
      <c r="AS5" s="19" t="s">
        <v>
91</v>
      </c>
      <c r="AT5" s="19" t="s">
        <v>
81</v>
      </c>
      <c r="AU5" s="19" t="s">
        <v>
82</v>
      </c>
      <c r="AV5" s="19" t="s">
        <v>
83</v>
      </c>
      <c r="AW5" s="19" t="s">
        <v>
84</v>
      </c>
      <c r="AX5" s="19" t="s">
        <v>
85</v>
      </c>
      <c r="AY5" s="19" t="s">
        <v>
86</v>
      </c>
      <c r="AZ5" s="19" t="s">
        <v>
87</v>
      </c>
      <c r="BA5" s="19" t="s">
        <v>
88</v>
      </c>
      <c r="BB5" s="19" t="s">
        <v>
89</v>
      </c>
      <c r="BC5" s="19" t="s">
        <v>
90</v>
      </c>
      <c r="BD5" s="19" t="s">
        <v>
91</v>
      </c>
      <c r="BE5" s="19" t="s">
        <v>
81</v>
      </c>
      <c r="BF5" s="19" t="s">
        <v>
82</v>
      </c>
      <c r="BG5" s="19" t="s">
        <v>
83</v>
      </c>
      <c r="BH5" s="19" t="s">
        <v>
84</v>
      </c>
      <c r="BI5" s="19" t="s">
        <v>
85</v>
      </c>
      <c r="BJ5" s="19" t="s">
        <v>
86</v>
      </c>
      <c r="BK5" s="19" t="s">
        <v>
87</v>
      </c>
      <c r="BL5" s="19" t="s">
        <v>
88</v>
      </c>
      <c r="BM5" s="19" t="s">
        <v>
89</v>
      </c>
      <c r="BN5" s="19" t="s">
        <v>
90</v>
      </c>
      <c r="BO5" s="19" t="s">
        <v>
91</v>
      </c>
      <c r="BP5" s="19" t="s">
        <v>
81</v>
      </c>
      <c r="BQ5" s="19" t="s">
        <v>
82</v>
      </c>
      <c r="BR5" s="19" t="s">
        <v>
83</v>
      </c>
      <c r="BS5" s="19" t="s">
        <v>
84</v>
      </c>
      <c r="BT5" s="19" t="s">
        <v>
85</v>
      </c>
      <c r="BU5" s="19" t="s">
        <v>
86</v>
      </c>
      <c r="BV5" s="19" t="s">
        <v>
87</v>
      </c>
      <c r="BW5" s="19" t="s">
        <v>
88</v>
      </c>
      <c r="BX5" s="19" t="s">
        <v>
89</v>
      </c>
      <c r="BY5" s="19" t="s">
        <v>
90</v>
      </c>
      <c r="BZ5" s="19" t="s">
        <v>
91</v>
      </c>
      <c r="CA5" s="19" t="s">
        <v>
81</v>
      </c>
      <c r="CB5" s="19" t="s">
        <v>
82</v>
      </c>
      <c r="CC5" s="19" t="s">
        <v>
83</v>
      </c>
      <c r="CD5" s="19" t="s">
        <v>
84</v>
      </c>
      <c r="CE5" s="19" t="s">
        <v>
85</v>
      </c>
      <c r="CF5" s="19" t="s">
        <v>
86</v>
      </c>
      <c r="CG5" s="19" t="s">
        <v>
87</v>
      </c>
      <c r="CH5" s="19" t="s">
        <v>
88</v>
      </c>
      <c r="CI5" s="19" t="s">
        <v>
89</v>
      </c>
      <c r="CJ5" s="19" t="s">
        <v>
90</v>
      </c>
      <c r="CK5" s="19" t="s">
        <v>
91</v>
      </c>
      <c r="CL5" s="19" t="s">
        <v>
81</v>
      </c>
      <c r="CM5" s="19" t="s">
        <v>
82</v>
      </c>
      <c r="CN5" s="19" t="s">
        <v>
83</v>
      </c>
      <c r="CO5" s="19" t="s">
        <v>
84</v>
      </c>
      <c r="CP5" s="19" t="s">
        <v>
85</v>
      </c>
      <c r="CQ5" s="19" t="s">
        <v>
86</v>
      </c>
      <c r="CR5" s="19" t="s">
        <v>
87</v>
      </c>
      <c r="CS5" s="19" t="s">
        <v>
88</v>
      </c>
      <c r="CT5" s="19" t="s">
        <v>
89</v>
      </c>
      <c r="CU5" s="19" t="s">
        <v>
90</v>
      </c>
      <c r="CV5" s="19" t="s">
        <v>
91</v>
      </c>
      <c r="CW5" s="19" t="s">
        <v>
81</v>
      </c>
      <c r="CX5" s="19" t="s">
        <v>
82</v>
      </c>
      <c r="CY5" s="19" t="s">
        <v>
83</v>
      </c>
      <c r="CZ5" s="19" t="s">
        <v>
84</v>
      </c>
      <c r="DA5" s="19" t="s">
        <v>
85</v>
      </c>
      <c r="DB5" s="19" t="s">
        <v>
86</v>
      </c>
      <c r="DC5" s="19" t="s">
        <v>
87</v>
      </c>
      <c r="DD5" s="19" t="s">
        <v>
88</v>
      </c>
      <c r="DE5" s="19" t="s">
        <v>
89</v>
      </c>
      <c r="DF5" s="19" t="s">
        <v>
90</v>
      </c>
      <c r="DG5" s="19" t="s">
        <v>
91</v>
      </c>
      <c r="DH5" s="19" t="s">
        <v>
81</v>
      </c>
      <c r="DI5" s="19" t="s">
        <v>
82</v>
      </c>
      <c r="DJ5" s="19" t="s">
        <v>
83</v>
      </c>
      <c r="DK5" s="19" t="s">
        <v>
84</v>
      </c>
      <c r="DL5" s="19" t="s">
        <v>
85</v>
      </c>
      <c r="DM5" s="19" t="s">
        <v>
86</v>
      </c>
      <c r="DN5" s="19" t="s">
        <v>
87</v>
      </c>
      <c r="DO5" s="19" t="s">
        <v>
88</v>
      </c>
      <c r="DP5" s="19" t="s">
        <v>
89</v>
      </c>
      <c r="DQ5" s="19" t="s">
        <v>
90</v>
      </c>
      <c r="DR5" s="19" t="s">
        <v>
91</v>
      </c>
      <c r="DS5" s="19" t="s">
        <v>
81</v>
      </c>
      <c r="DT5" s="19" t="s">
        <v>
82</v>
      </c>
      <c r="DU5" s="19" t="s">
        <v>
83</v>
      </c>
      <c r="DV5" s="19" t="s">
        <v>
84</v>
      </c>
      <c r="DW5" s="19" t="s">
        <v>
85</v>
      </c>
      <c r="DX5" s="19" t="s">
        <v>
86</v>
      </c>
      <c r="DY5" s="19" t="s">
        <v>
87</v>
      </c>
      <c r="DZ5" s="19" t="s">
        <v>
88</v>
      </c>
      <c r="EA5" s="19" t="s">
        <v>
89</v>
      </c>
      <c r="EB5" s="19" t="s">
        <v>
90</v>
      </c>
      <c r="EC5" s="19" t="s">
        <v>
91</v>
      </c>
      <c r="ED5" s="19" t="s">
        <v>
81</v>
      </c>
      <c r="EE5" s="19" t="s">
        <v>
82</v>
      </c>
      <c r="EF5" s="19" t="s">
        <v>
83</v>
      </c>
      <c r="EG5" s="19" t="s">
        <v>
84</v>
      </c>
      <c r="EH5" s="19" t="s">
        <v>
85</v>
      </c>
      <c r="EI5" s="19" t="s">
        <v>
86</v>
      </c>
      <c r="EJ5" s="19" t="s">
        <v>
87</v>
      </c>
      <c r="EK5" s="19" t="s">
        <v>
88</v>
      </c>
      <c r="EL5" s="19" t="s">
        <v>
89</v>
      </c>
      <c r="EM5" s="19" t="s">
        <v>
90</v>
      </c>
      <c r="EN5" s="19" t="s">
        <v>
91</v>
      </c>
    </row>
    <row r="6" spans="1:144" s="23" customFormat="1" x14ac:dyDescent="0.2">
      <c r="A6" s="15" t="s">
        <v>
92</v>
      </c>
      <c r="B6" s="20">
        <f>
B7</f>
        <v>
2022</v>
      </c>
      <c r="C6" s="20">
        <f t="shared" ref="C6:W6" si="3">
C7</f>
        <v>
83411</v>
      </c>
      <c r="D6" s="20">
        <f t="shared" si="3"/>
        <v>
46</v>
      </c>
      <c r="E6" s="20">
        <f t="shared" si="3"/>
        <v>
1</v>
      </c>
      <c r="F6" s="20">
        <f t="shared" si="3"/>
        <v>
0</v>
      </c>
      <c r="G6" s="20">
        <f t="shared" si="3"/>
        <v>
1</v>
      </c>
      <c r="H6" s="20" t="str">
        <f t="shared" si="3"/>
        <v>
茨城県　東海村</v>
      </c>
      <c r="I6" s="20" t="str">
        <f t="shared" si="3"/>
        <v>
法適用</v>
      </c>
      <c r="J6" s="20" t="str">
        <f t="shared" si="3"/>
        <v>
水道事業</v>
      </c>
      <c r="K6" s="20" t="str">
        <f t="shared" si="3"/>
        <v>
末端給水事業</v>
      </c>
      <c r="L6" s="20" t="str">
        <f t="shared" si="3"/>
        <v>
A5</v>
      </c>
      <c r="M6" s="20" t="str">
        <f t="shared" si="3"/>
        <v>
非設置</v>
      </c>
      <c r="N6" s="21" t="str">
        <f t="shared" si="3"/>
        <v>
-</v>
      </c>
      <c r="O6" s="21">
        <f t="shared" si="3"/>
        <v>
78.75</v>
      </c>
      <c r="P6" s="21">
        <f t="shared" si="3"/>
        <v>
98.46</v>
      </c>
      <c r="Q6" s="21">
        <f t="shared" si="3"/>
        <v>
3361</v>
      </c>
      <c r="R6" s="21">
        <f t="shared" si="3"/>
        <v>
38424</v>
      </c>
      <c r="S6" s="21">
        <f t="shared" si="3"/>
        <v>
38.020000000000003</v>
      </c>
      <c r="T6" s="21">
        <f t="shared" si="3"/>
        <v>
1010.63</v>
      </c>
      <c r="U6" s="21">
        <f t="shared" si="3"/>
        <v>
37683</v>
      </c>
      <c r="V6" s="21">
        <f t="shared" si="3"/>
        <v>
36.44</v>
      </c>
      <c r="W6" s="21">
        <f t="shared" si="3"/>
        <v>
1034.1099999999999</v>
      </c>
      <c r="X6" s="22">
        <f>
IF(X7="",NA(),X7)</f>
        <v>
109.01</v>
      </c>
      <c r="Y6" s="22">
        <f t="shared" ref="Y6:AG6" si="4">
IF(Y7="",NA(),Y7)</f>
        <v>
103.32</v>
      </c>
      <c r="Z6" s="22">
        <f t="shared" si="4"/>
        <v>
109.43</v>
      </c>
      <c r="AA6" s="22">
        <f t="shared" si="4"/>
        <v>
112.27</v>
      </c>
      <c r="AB6" s="22">
        <f t="shared" si="4"/>
        <v>
104.18</v>
      </c>
      <c r="AC6" s="22">
        <f t="shared" si="4"/>
        <v>
110.66</v>
      </c>
      <c r="AD6" s="22">
        <f t="shared" si="4"/>
        <v>
109.01</v>
      </c>
      <c r="AE6" s="22">
        <f t="shared" si="4"/>
        <v>
108.83</v>
      </c>
      <c r="AF6" s="22">
        <f t="shared" si="4"/>
        <v>
109.23</v>
      </c>
      <c r="AG6" s="22">
        <f t="shared" si="4"/>
        <v>
108.04</v>
      </c>
      <c r="AH6" s="21" t="str">
        <f>
IF(AH7="","",IF(AH7="-","【-】","【"&amp;SUBSTITUTE(TEXT(AH7,"#,##0.00"),"-","△")&amp;"】"))</f>
        <v>
【108.70】</v>
      </c>
      <c r="AI6" s="21">
        <f>
IF(AI7="",NA(),AI7)</f>
        <v>
0</v>
      </c>
      <c r="AJ6" s="21">
        <f t="shared" ref="AJ6:AR6" si="5">
IF(AJ7="",NA(),AJ7)</f>
        <v>
0</v>
      </c>
      <c r="AK6" s="21">
        <f t="shared" si="5"/>
        <v>
0</v>
      </c>
      <c r="AL6" s="21">
        <f t="shared" si="5"/>
        <v>
0</v>
      </c>
      <c r="AM6" s="21">
        <f t="shared" si="5"/>
        <v>
0</v>
      </c>
      <c r="AN6" s="22">
        <f t="shared" si="5"/>
        <v>
2.74</v>
      </c>
      <c r="AO6" s="22">
        <f t="shared" si="5"/>
        <v>
3.7</v>
      </c>
      <c r="AP6" s="22">
        <f t="shared" si="5"/>
        <v>
4.34</v>
      </c>
      <c r="AQ6" s="22">
        <f t="shared" si="5"/>
        <v>
4.6900000000000004</v>
      </c>
      <c r="AR6" s="22">
        <f t="shared" si="5"/>
        <v>
4.72</v>
      </c>
      <c r="AS6" s="21" t="str">
        <f>
IF(AS7="","",IF(AS7="-","【-】","【"&amp;SUBSTITUTE(TEXT(AS7,"#,##0.00"),"-","△")&amp;"】"))</f>
        <v>
【1.34】</v>
      </c>
      <c r="AT6" s="22">
        <f>
IF(AT7="",NA(),AT7)</f>
        <v>
340.65</v>
      </c>
      <c r="AU6" s="22">
        <f t="shared" ref="AU6:BC6" si="6">
IF(AU7="",NA(),AU7)</f>
        <v>
312.8</v>
      </c>
      <c r="AV6" s="22">
        <f t="shared" si="6"/>
        <v>
284.97000000000003</v>
      </c>
      <c r="AW6" s="22">
        <f t="shared" si="6"/>
        <v>
347.46</v>
      </c>
      <c r="AX6" s="22">
        <f t="shared" si="6"/>
        <v>
325.98</v>
      </c>
      <c r="AY6" s="22">
        <f t="shared" si="6"/>
        <v>
366.03</v>
      </c>
      <c r="AZ6" s="22">
        <f t="shared" si="6"/>
        <v>
365.18</v>
      </c>
      <c r="BA6" s="22">
        <f t="shared" si="6"/>
        <v>
327.77</v>
      </c>
      <c r="BB6" s="22">
        <f t="shared" si="6"/>
        <v>
338.02</v>
      </c>
      <c r="BC6" s="22">
        <f t="shared" si="6"/>
        <v>
345.94</v>
      </c>
      <c r="BD6" s="21" t="str">
        <f>
IF(BD7="","",IF(BD7="-","【-】","【"&amp;SUBSTITUTE(TEXT(BD7,"#,##0.00"),"-","△")&amp;"】"))</f>
        <v>
【252.29】</v>
      </c>
      <c r="BE6" s="22">
        <f>
IF(BE7="",NA(),BE7)</f>
        <v>
260.94</v>
      </c>
      <c r="BF6" s="22">
        <f t="shared" ref="BF6:BN6" si="7">
IF(BF7="",NA(),BF7)</f>
        <v>
243.73</v>
      </c>
      <c r="BG6" s="22">
        <f t="shared" si="7"/>
        <v>
264.39999999999998</v>
      </c>
      <c r="BH6" s="22">
        <f t="shared" si="7"/>
        <v>
207.36</v>
      </c>
      <c r="BI6" s="22">
        <f t="shared" si="7"/>
        <v>
233.19</v>
      </c>
      <c r="BJ6" s="22">
        <f t="shared" si="7"/>
        <v>
370.12</v>
      </c>
      <c r="BK6" s="22">
        <f t="shared" si="7"/>
        <v>
371.65</v>
      </c>
      <c r="BL6" s="22">
        <f t="shared" si="7"/>
        <v>
397.1</v>
      </c>
      <c r="BM6" s="22">
        <f t="shared" si="7"/>
        <v>
379.91</v>
      </c>
      <c r="BN6" s="22">
        <f t="shared" si="7"/>
        <v>
386.61</v>
      </c>
      <c r="BO6" s="21" t="str">
        <f>
IF(BO7="","",IF(BO7="-","【-】","【"&amp;SUBSTITUTE(TEXT(BO7,"#,##0.00"),"-","△")&amp;"】"))</f>
        <v>
【268.07】</v>
      </c>
      <c r="BP6" s="22">
        <f>
IF(BP7="",NA(),BP7)</f>
        <v>
93.61</v>
      </c>
      <c r="BQ6" s="22">
        <f t="shared" ref="BQ6:BY6" si="8">
IF(BQ7="",NA(),BQ7)</f>
        <v>
91.79</v>
      </c>
      <c r="BR6" s="22">
        <f t="shared" si="8"/>
        <v>
83.28</v>
      </c>
      <c r="BS6" s="22">
        <f t="shared" si="8"/>
        <v>
97.5</v>
      </c>
      <c r="BT6" s="22">
        <f t="shared" si="8"/>
        <v>
78.61</v>
      </c>
      <c r="BU6" s="22">
        <f t="shared" si="8"/>
        <v>
100.42</v>
      </c>
      <c r="BV6" s="22">
        <f t="shared" si="8"/>
        <v>
98.77</v>
      </c>
      <c r="BW6" s="22">
        <f t="shared" si="8"/>
        <v>
95.79</v>
      </c>
      <c r="BX6" s="22">
        <f t="shared" si="8"/>
        <v>
98.3</v>
      </c>
      <c r="BY6" s="22">
        <f t="shared" si="8"/>
        <v>
93.82</v>
      </c>
      <c r="BZ6" s="21" t="str">
        <f>
IF(BZ7="","",IF(BZ7="-","【-】","【"&amp;SUBSTITUTE(TEXT(BZ7,"#,##0.00"),"-","△")&amp;"】"))</f>
        <v>
【97.47】</v>
      </c>
      <c r="CA6" s="22">
        <f>
IF(CA7="",NA(),CA7)</f>
        <v>
183.49</v>
      </c>
      <c r="CB6" s="22">
        <f t="shared" ref="CB6:CJ6" si="9">
IF(CB7="",NA(),CB7)</f>
        <v>
192</v>
      </c>
      <c r="CC6" s="22">
        <f t="shared" si="9"/>
        <v>
174.67</v>
      </c>
      <c r="CD6" s="22">
        <f t="shared" si="9"/>
        <v>
179.91</v>
      </c>
      <c r="CE6" s="22">
        <f t="shared" si="9"/>
        <v>
185.3</v>
      </c>
      <c r="CF6" s="22">
        <f t="shared" si="9"/>
        <v>
171.67</v>
      </c>
      <c r="CG6" s="22">
        <f t="shared" si="9"/>
        <v>
173.67</v>
      </c>
      <c r="CH6" s="22">
        <f t="shared" si="9"/>
        <v>
171.13</v>
      </c>
      <c r="CI6" s="22">
        <f t="shared" si="9"/>
        <v>
173.7</v>
      </c>
      <c r="CJ6" s="22">
        <f t="shared" si="9"/>
        <v>
178.94</v>
      </c>
      <c r="CK6" s="21" t="str">
        <f>
IF(CK7="","",IF(CK7="-","【-】","【"&amp;SUBSTITUTE(TEXT(CK7,"#,##0.00"),"-","△")&amp;"】"))</f>
        <v>
【174.75】</v>
      </c>
      <c r="CL6" s="22">
        <f>
IF(CL7="",NA(),CL7)</f>
        <v>
61.89</v>
      </c>
      <c r="CM6" s="22">
        <f t="shared" ref="CM6:CU6" si="10">
IF(CM7="",NA(),CM7)</f>
        <v>
61.32</v>
      </c>
      <c r="CN6" s="22">
        <f t="shared" si="10"/>
        <v>
60.58</v>
      </c>
      <c r="CO6" s="22">
        <f t="shared" si="10"/>
        <v>
60.55</v>
      </c>
      <c r="CP6" s="22">
        <f t="shared" si="10"/>
        <v>
60.81</v>
      </c>
      <c r="CQ6" s="22">
        <f t="shared" si="10"/>
        <v>
59.74</v>
      </c>
      <c r="CR6" s="22">
        <f t="shared" si="10"/>
        <v>
59.67</v>
      </c>
      <c r="CS6" s="22">
        <f t="shared" si="10"/>
        <v>
60.12</v>
      </c>
      <c r="CT6" s="22">
        <f t="shared" si="10"/>
        <v>
60.34</v>
      </c>
      <c r="CU6" s="22">
        <f t="shared" si="10"/>
        <v>
59.54</v>
      </c>
      <c r="CV6" s="21" t="str">
        <f>
IF(CV7="","",IF(CV7="-","【-】","【"&amp;SUBSTITUTE(TEXT(CV7,"#,##0.00"),"-","△")&amp;"】"))</f>
        <v>
【59.97】</v>
      </c>
      <c r="CW6" s="22">
        <f>
IF(CW7="",NA(),CW7)</f>
        <v>
88.58</v>
      </c>
      <c r="CX6" s="22">
        <f t="shared" ref="CX6:DF6" si="11">
IF(CX7="",NA(),CX7)</f>
        <v>
87.36</v>
      </c>
      <c r="CY6" s="22">
        <f t="shared" si="11"/>
        <v>
90.9</v>
      </c>
      <c r="CZ6" s="22">
        <f t="shared" si="11"/>
        <v>
90.68</v>
      </c>
      <c r="DA6" s="22">
        <f t="shared" si="11"/>
        <v>
90.07</v>
      </c>
      <c r="DB6" s="22">
        <f t="shared" si="11"/>
        <v>
84.8</v>
      </c>
      <c r="DC6" s="22">
        <f t="shared" si="11"/>
        <v>
84.6</v>
      </c>
      <c r="DD6" s="22">
        <f t="shared" si="11"/>
        <v>
84.24</v>
      </c>
      <c r="DE6" s="22">
        <f t="shared" si="11"/>
        <v>
84.19</v>
      </c>
      <c r="DF6" s="22">
        <f t="shared" si="11"/>
        <v>
83.93</v>
      </c>
      <c r="DG6" s="21" t="str">
        <f>
IF(DG7="","",IF(DG7="-","【-】","【"&amp;SUBSTITUTE(TEXT(DG7,"#,##0.00"),"-","△")&amp;"】"))</f>
        <v>
【89.76】</v>
      </c>
      <c r="DH6" s="22">
        <f>
IF(DH7="",NA(),DH7)</f>
        <v>
47.28</v>
      </c>
      <c r="DI6" s="22">
        <f t="shared" ref="DI6:DQ6" si="12">
IF(DI7="",NA(),DI7)</f>
        <v>
48.56</v>
      </c>
      <c r="DJ6" s="22">
        <f t="shared" si="12"/>
        <v>
49.78</v>
      </c>
      <c r="DK6" s="22">
        <f t="shared" si="12"/>
        <v>
50.24</v>
      </c>
      <c r="DL6" s="22">
        <f t="shared" si="12"/>
        <v>
50.69</v>
      </c>
      <c r="DM6" s="22">
        <f t="shared" si="12"/>
        <v>
47.66</v>
      </c>
      <c r="DN6" s="22">
        <f t="shared" si="12"/>
        <v>
48.17</v>
      </c>
      <c r="DO6" s="22">
        <f t="shared" si="12"/>
        <v>
48.83</v>
      </c>
      <c r="DP6" s="22">
        <f t="shared" si="12"/>
        <v>
49.96</v>
      </c>
      <c r="DQ6" s="22">
        <f t="shared" si="12"/>
        <v>
50.82</v>
      </c>
      <c r="DR6" s="21" t="str">
        <f>
IF(DR7="","",IF(DR7="-","【-】","【"&amp;SUBSTITUTE(TEXT(DR7,"#,##0.00"),"-","△")&amp;"】"))</f>
        <v>
【51.51】</v>
      </c>
      <c r="DS6" s="21">
        <f>
IF(DS7="",NA(),DS7)</f>
        <v>
0</v>
      </c>
      <c r="DT6" s="21">
        <f t="shared" ref="DT6:EB6" si="13">
IF(DT7="",NA(),DT7)</f>
        <v>
0</v>
      </c>
      <c r="DU6" s="21">
        <f t="shared" si="13"/>
        <v>
0</v>
      </c>
      <c r="DV6" s="22">
        <f t="shared" si="13"/>
        <v>
41.57</v>
      </c>
      <c r="DW6" s="22">
        <f t="shared" si="13"/>
        <v>
41.73</v>
      </c>
      <c r="DX6" s="22">
        <f t="shared" si="13"/>
        <v>
15.1</v>
      </c>
      <c r="DY6" s="22">
        <f t="shared" si="13"/>
        <v>
17.12</v>
      </c>
      <c r="DZ6" s="22">
        <f t="shared" si="13"/>
        <v>
18.18</v>
      </c>
      <c r="EA6" s="22">
        <f t="shared" si="13"/>
        <v>
19.32</v>
      </c>
      <c r="EB6" s="22">
        <f t="shared" si="13"/>
        <v>
21.16</v>
      </c>
      <c r="EC6" s="21" t="str">
        <f>
IF(EC7="","",IF(EC7="-","【-】","【"&amp;SUBSTITUTE(TEXT(EC7,"#,##0.00"),"-","△")&amp;"】"))</f>
        <v>
【23.75】</v>
      </c>
      <c r="ED6" s="21">
        <f>
IF(ED7="",NA(),ED7)</f>
        <v>
0</v>
      </c>
      <c r="EE6" s="21">
        <f t="shared" ref="EE6:EM6" si="14">
IF(EE7="",NA(),EE7)</f>
        <v>
0</v>
      </c>
      <c r="EF6" s="21">
        <f t="shared" si="14"/>
        <v>
0</v>
      </c>
      <c r="EG6" s="22">
        <f t="shared" si="14"/>
        <v>
0.47</v>
      </c>
      <c r="EH6" s="22">
        <f t="shared" si="14"/>
        <v>
0.65</v>
      </c>
      <c r="EI6" s="22">
        <f t="shared" si="14"/>
        <v>
0.57999999999999996</v>
      </c>
      <c r="EJ6" s="22">
        <f t="shared" si="14"/>
        <v>
0.54</v>
      </c>
      <c r="EK6" s="22">
        <f t="shared" si="14"/>
        <v>
0.56999999999999995</v>
      </c>
      <c r="EL6" s="22">
        <f t="shared" si="14"/>
        <v>
0.52</v>
      </c>
      <c r="EM6" s="22">
        <f t="shared" si="14"/>
        <v>
0.48</v>
      </c>
      <c r="EN6" s="21" t="str">
        <f>
IF(EN7="","",IF(EN7="-","【-】","【"&amp;SUBSTITUTE(TEXT(EN7,"#,##0.00"),"-","△")&amp;"】"))</f>
        <v>
【0.67】</v>
      </c>
    </row>
    <row r="7" spans="1:144" s="23" customFormat="1" x14ac:dyDescent="0.2">
      <c r="A7" s="15"/>
      <c r="B7" s="24">
        <v>
2022</v>
      </c>
      <c r="C7" s="24">
        <v>
83411</v>
      </c>
      <c r="D7" s="24">
        <v>
46</v>
      </c>
      <c r="E7" s="24">
        <v>
1</v>
      </c>
      <c r="F7" s="24">
        <v>
0</v>
      </c>
      <c r="G7" s="24">
        <v>
1</v>
      </c>
      <c r="H7" s="24" t="s">
        <v>
93</v>
      </c>
      <c r="I7" s="24" t="s">
        <v>
94</v>
      </c>
      <c r="J7" s="24" t="s">
        <v>
95</v>
      </c>
      <c r="K7" s="24" t="s">
        <v>
96</v>
      </c>
      <c r="L7" s="24" t="s">
        <v>
97</v>
      </c>
      <c r="M7" s="24" t="s">
        <v>
98</v>
      </c>
      <c r="N7" s="25" t="s">
        <v>
99</v>
      </c>
      <c r="O7" s="25">
        <v>
78.75</v>
      </c>
      <c r="P7" s="25">
        <v>
98.46</v>
      </c>
      <c r="Q7" s="25">
        <v>
3361</v>
      </c>
      <c r="R7" s="25">
        <v>
38424</v>
      </c>
      <c r="S7" s="25">
        <v>
38.020000000000003</v>
      </c>
      <c r="T7" s="25">
        <v>
1010.63</v>
      </c>
      <c r="U7" s="25">
        <v>
37683</v>
      </c>
      <c r="V7" s="25">
        <v>
36.44</v>
      </c>
      <c r="W7" s="25">
        <v>
1034.1099999999999</v>
      </c>
      <c r="X7" s="25">
        <v>
109.01</v>
      </c>
      <c r="Y7" s="25">
        <v>
103.32</v>
      </c>
      <c r="Z7" s="25">
        <v>
109.43</v>
      </c>
      <c r="AA7" s="25">
        <v>
112.27</v>
      </c>
      <c r="AB7" s="25">
        <v>
104.18</v>
      </c>
      <c r="AC7" s="25">
        <v>
110.66</v>
      </c>
      <c r="AD7" s="25">
        <v>
109.01</v>
      </c>
      <c r="AE7" s="25">
        <v>
108.83</v>
      </c>
      <c r="AF7" s="25">
        <v>
109.23</v>
      </c>
      <c r="AG7" s="25">
        <v>
108.04</v>
      </c>
      <c r="AH7" s="25">
        <v>
108.7</v>
      </c>
      <c r="AI7" s="25">
        <v>
0</v>
      </c>
      <c r="AJ7" s="25">
        <v>
0</v>
      </c>
      <c r="AK7" s="25">
        <v>
0</v>
      </c>
      <c r="AL7" s="25">
        <v>
0</v>
      </c>
      <c r="AM7" s="25">
        <v>
0</v>
      </c>
      <c r="AN7" s="25">
        <v>
2.74</v>
      </c>
      <c r="AO7" s="25">
        <v>
3.7</v>
      </c>
      <c r="AP7" s="25">
        <v>
4.34</v>
      </c>
      <c r="AQ7" s="25">
        <v>
4.6900000000000004</v>
      </c>
      <c r="AR7" s="25">
        <v>
4.72</v>
      </c>
      <c r="AS7" s="25">
        <v>
1.34</v>
      </c>
      <c r="AT7" s="25">
        <v>
340.65</v>
      </c>
      <c r="AU7" s="25">
        <v>
312.8</v>
      </c>
      <c r="AV7" s="25">
        <v>
284.97000000000003</v>
      </c>
      <c r="AW7" s="25">
        <v>
347.46</v>
      </c>
      <c r="AX7" s="25">
        <v>
325.98</v>
      </c>
      <c r="AY7" s="25">
        <v>
366.03</v>
      </c>
      <c r="AZ7" s="25">
        <v>
365.18</v>
      </c>
      <c r="BA7" s="25">
        <v>
327.77</v>
      </c>
      <c r="BB7" s="25">
        <v>
338.02</v>
      </c>
      <c r="BC7" s="25">
        <v>
345.94</v>
      </c>
      <c r="BD7" s="25">
        <v>
252.29</v>
      </c>
      <c r="BE7" s="25">
        <v>
260.94</v>
      </c>
      <c r="BF7" s="25">
        <v>
243.73</v>
      </c>
      <c r="BG7" s="25">
        <v>
264.39999999999998</v>
      </c>
      <c r="BH7" s="25">
        <v>
207.36</v>
      </c>
      <c r="BI7" s="25">
        <v>
233.19</v>
      </c>
      <c r="BJ7" s="25">
        <v>
370.12</v>
      </c>
      <c r="BK7" s="25">
        <v>
371.65</v>
      </c>
      <c r="BL7" s="25">
        <v>
397.1</v>
      </c>
      <c r="BM7" s="25">
        <v>
379.91</v>
      </c>
      <c r="BN7" s="25">
        <v>
386.61</v>
      </c>
      <c r="BO7" s="25">
        <v>
268.07</v>
      </c>
      <c r="BP7" s="25">
        <v>
93.61</v>
      </c>
      <c r="BQ7" s="25">
        <v>
91.79</v>
      </c>
      <c r="BR7" s="25">
        <v>
83.28</v>
      </c>
      <c r="BS7" s="25">
        <v>
97.5</v>
      </c>
      <c r="BT7" s="25">
        <v>
78.61</v>
      </c>
      <c r="BU7" s="25">
        <v>
100.42</v>
      </c>
      <c r="BV7" s="25">
        <v>
98.77</v>
      </c>
      <c r="BW7" s="25">
        <v>
95.79</v>
      </c>
      <c r="BX7" s="25">
        <v>
98.3</v>
      </c>
      <c r="BY7" s="25">
        <v>
93.82</v>
      </c>
      <c r="BZ7" s="25">
        <v>
97.47</v>
      </c>
      <c r="CA7" s="25">
        <v>
183.49</v>
      </c>
      <c r="CB7" s="25">
        <v>
192</v>
      </c>
      <c r="CC7" s="25">
        <v>
174.67</v>
      </c>
      <c r="CD7" s="25">
        <v>
179.91</v>
      </c>
      <c r="CE7" s="25">
        <v>
185.3</v>
      </c>
      <c r="CF7" s="25">
        <v>
171.67</v>
      </c>
      <c r="CG7" s="25">
        <v>
173.67</v>
      </c>
      <c r="CH7" s="25">
        <v>
171.13</v>
      </c>
      <c r="CI7" s="25">
        <v>
173.7</v>
      </c>
      <c r="CJ7" s="25">
        <v>
178.94</v>
      </c>
      <c r="CK7" s="25">
        <v>
174.75</v>
      </c>
      <c r="CL7" s="25">
        <v>
61.89</v>
      </c>
      <c r="CM7" s="25">
        <v>
61.32</v>
      </c>
      <c r="CN7" s="25">
        <v>
60.58</v>
      </c>
      <c r="CO7" s="25">
        <v>
60.55</v>
      </c>
      <c r="CP7" s="25">
        <v>
60.81</v>
      </c>
      <c r="CQ7" s="25">
        <v>
59.74</v>
      </c>
      <c r="CR7" s="25">
        <v>
59.67</v>
      </c>
      <c r="CS7" s="25">
        <v>
60.12</v>
      </c>
      <c r="CT7" s="25">
        <v>
60.34</v>
      </c>
      <c r="CU7" s="25">
        <v>
59.54</v>
      </c>
      <c r="CV7" s="25">
        <v>
59.97</v>
      </c>
      <c r="CW7" s="25">
        <v>
88.58</v>
      </c>
      <c r="CX7" s="25">
        <v>
87.36</v>
      </c>
      <c r="CY7" s="25">
        <v>
90.9</v>
      </c>
      <c r="CZ7" s="25">
        <v>
90.68</v>
      </c>
      <c r="DA7" s="25">
        <v>
90.07</v>
      </c>
      <c r="DB7" s="25">
        <v>
84.8</v>
      </c>
      <c r="DC7" s="25">
        <v>
84.6</v>
      </c>
      <c r="DD7" s="25">
        <v>
84.24</v>
      </c>
      <c r="DE7" s="25">
        <v>
84.19</v>
      </c>
      <c r="DF7" s="25">
        <v>
83.93</v>
      </c>
      <c r="DG7" s="25">
        <v>
89.76</v>
      </c>
      <c r="DH7" s="25">
        <v>
47.28</v>
      </c>
      <c r="DI7" s="25">
        <v>
48.56</v>
      </c>
      <c r="DJ7" s="25">
        <v>
49.78</v>
      </c>
      <c r="DK7" s="25">
        <v>
50.24</v>
      </c>
      <c r="DL7" s="25">
        <v>
50.69</v>
      </c>
      <c r="DM7" s="25">
        <v>
47.66</v>
      </c>
      <c r="DN7" s="25">
        <v>
48.17</v>
      </c>
      <c r="DO7" s="25">
        <v>
48.83</v>
      </c>
      <c r="DP7" s="25">
        <v>
49.96</v>
      </c>
      <c r="DQ7" s="25">
        <v>
50.82</v>
      </c>
      <c r="DR7" s="25">
        <v>
51.51</v>
      </c>
      <c r="DS7" s="25">
        <v>
0</v>
      </c>
      <c r="DT7" s="25">
        <v>
0</v>
      </c>
      <c r="DU7" s="25">
        <v>
0</v>
      </c>
      <c r="DV7" s="25">
        <v>
41.57</v>
      </c>
      <c r="DW7" s="25">
        <v>
41.73</v>
      </c>
      <c r="DX7" s="25">
        <v>
15.1</v>
      </c>
      <c r="DY7" s="25">
        <v>
17.12</v>
      </c>
      <c r="DZ7" s="25">
        <v>
18.18</v>
      </c>
      <c r="EA7" s="25">
        <v>
19.32</v>
      </c>
      <c r="EB7" s="25">
        <v>
21.16</v>
      </c>
      <c r="EC7" s="25">
        <v>
23.75</v>
      </c>
      <c r="ED7" s="25">
        <v>
0</v>
      </c>
      <c r="EE7" s="25">
        <v>
0</v>
      </c>
      <c r="EF7" s="25">
        <v>
0</v>
      </c>
      <c r="EG7" s="25">
        <v>
0.47</v>
      </c>
      <c r="EH7" s="25">
        <v>
0.65</v>
      </c>
      <c r="EI7" s="25">
        <v>
0.57999999999999996</v>
      </c>
      <c r="EJ7" s="25">
        <v>
0.54</v>
      </c>
      <c r="EK7" s="25">
        <v>
0.56999999999999995</v>
      </c>
      <c r="EL7" s="25">
        <v>
0.52</v>
      </c>
      <c r="EM7" s="25">
        <v>
0.48</v>
      </c>
      <c r="EN7" s="25">
        <v>
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
100</v>
      </c>
      <c r="C9" s="28" t="s">
        <v>
101</v>
      </c>
      <c r="D9" s="28" t="s">
        <v>
102</v>
      </c>
      <c r="E9" s="28" t="s">
        <v>
103</v>
      </c>
      <c r="F9" s="28" t="s">
        <v>
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
44</v>
      </c>
      <c r="B10" s="29">
        <f>
DATEVALUE($B7+12-B11&amp;"/1/"&amp;B12)</f>
        <v>
47484</v>
      </c>
      <c r="C10" s="30">
        <f>
DATEVALUE($B7+12-C11&amp;"/1/"&amp;C12)</f>
        <v>
47849</v>
      </c>
      <c r="D10" s="30">
        <f>
DATEVALUE($B7+12-D11&amp;"/1/"&amp;D12)</f>
        <v>
48215</v>
      </c>
      <c r="E10" s="30">
        <f>
DATEVALUE($B7+12-E11&amp;"/1/"&amp;E12)</f>
        <v>
48582</v>
      </c>
      <c r="F10" s="30">
        <f>
DATEVALUE($B7+12-F11&amp;"/1/"&amp;F12)</f>
        <v>
48948</v>
      </c>
    </row>
    <row r="11" spans="1:144" x14ac:dyDescent="0.2">
      <c r="B11">
        <v>
4</v>
      </c>
      <c r="C11">
        <v>
3</v>
      </c>
      <c r="D11">
        <v>
2</v>
      </c>
      <c r="E11">
        <v>
1</v>
      </c>
      <c r="F11">
        <v>
0</v>
      </c>
      <c r="G11" t="s">
        <v>
105</v>
      </c>
    </row>
    <row r="12" spans="1:144" x14ac:dyDescent="0.2">
      <c r="B12">
        <v>
1</v>
      </c>
      <c r="C12">
        <v>
1</v>
      </c>
      <c r="D12">
        <v>
2</v>
      </c>
      <c r="E12">
        <v>
3</v>
      </c>
      <c r="F12">
        <v>
4</v>
      </c>
      <c r="G12" t="s">
        <v>
106</v>
      </c>
    </row>
    <row r="13" spans="1:144" x14ac:dyDescent="0.2">
      <c r="B13" t="s">
        <v>
107</v>
      </c>
      <c r="C13" t="s">
        <v>
108</v>
      </c>
      <c r="D13" t="s">
        <v>
108</v>
      </c>
      <c r="E13" t="s">
        <v>
108</v>
      </c>
      <c r="F13" t="s">
        <v>
109</v>
      </c>
      <c r="G13" t="s">
        <v>
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2023-12-05T00:50:17Z</dcterms:created>
  <dcterms:modified xsi:type="dcterms:W3CDTF">2024-01-22T02:06:03Z</dcterms:modified>
  <cp:category/>
</cp:coreProperties>
</file>