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10_公共下水道（法非適）6\"/>
    </mc:Choice>
  </mc:AlternateContent>
  <workbookProtection workbookAlgorithmName="SHA-512" workbookHashValue="WMffc3Typ9FxW7poSF8Os5IZUkXBHHG0uB5nP/IoCZbkGerp0xaYQBASbqRig2um3b406F5to8KbRYyyLsz1iQ==" workbookSaltValue="mrPLHA7bv81v/avARTLcjA==" workbookSpinCount="100000" lockStructure="1"/>
  <bookViews>
    <workbookView xWindow="0" yWindow="0" windowWidth="28800" windowHeight="118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<sst xmlns="http://schemas.openxmlformats.org/spreadsheetml/2006/main" count="241" uniqueCount="118">
  <si>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</si>
  <si>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</si>
  <si>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</si>
  <si>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</si>
  <si>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</si>
  <si>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</si>
  <si>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</si>
  <si>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</si>
  <si>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</si>
  <si>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</si>
  <si>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</si>
  <si>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</si>
  <si>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</si>
  <si>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</si>
  <si>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</si>
  <si>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</si>
  <si>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</si>
  <si>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</si>
  <si>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</si>
  <si>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</si>
  <si>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</si>
  <si>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</si>
  <si>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</si>
  <si>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</si>
  <si>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</si>
  <si>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</si>
  <si>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</si>
  <si>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</si>
  <si>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</si>
  <si>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</si>
  <si>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</si>
  <si>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</si>
  <si>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</si>
  <si>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</si>
  <si>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</si>
  <si>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</si>
  <si>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</si>
  <si>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</si>
  <si>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</si>
  <si>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</si>
  <si>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</si>
  <si>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</si>
  <si>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</si>
  <si>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</si>
  <si>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</si>
  <si>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</si>
  <si>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</si>
  <si>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</si>
  <si>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</si>
  <si>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</si>
  <si>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</si>
  <si>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</si>
  <si>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</si>
  <si>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</si>
  <si>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</si>
  <si>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</si>
  <si>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</si>
  <si>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</si>
  <si>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</si>
  <si>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</si>
  <si>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</si>
  <si>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</si>
  <si>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</si>
  <si>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</si>
  <si>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</si>
  <si>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</si>
  <si>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</si>
  <si>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</si>
  <si>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</si>
  <si>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</si>
  <si>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</si>
  <si>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</si>
  <si>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</si>
  <si>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</si>
  <si>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</si>
  <si>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</si>
  <si>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</si>
  <si>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</si>
  <si>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</si>
  <si>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</si>
  <si>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</si>
  <si>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</si>
  <si>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</si>
  <si>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</si>
  <si>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</si>
  <si>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</si>
  <si>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</si>
  <si>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</si>
  <si>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</si>
  <si>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</si>
  <si>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</si>
  <si>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</si>
  <si>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</si>
  <si>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</si>
  <si>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</si>
  <si>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</si>
  <si>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大洗町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</si>
  <si>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</si>
  <si>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</si>
  <si>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</si>
  <si>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</si>
  <si>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</si>
  <si>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</si>
  <si>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</si>
  <si>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</si>
  <si>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</si>
  <si>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</si>
  <si>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</si>
  <si>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</si>
  <si>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</si>
  <si>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</si>
  <si>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</si>
  <si>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</si>
  <si>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</si>
  <si>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</si>
  <si>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町では、下水道の供用開始から約25年を経過しており、現時点ではすべての管渠において耐用年数に達していない。平成30年度から計上されていた管渠改善率の数値については、耐震化工事の実施に伴うものとなっている。　
　現時点では耐用年数には達してる管渠は無いが、耐用年数前に修繕を必要とする管渠等の施設が、今後出てくる可能性も考えられるため、ストックマネジメント計画の作成等を行い、老朽化の進行状況に応じて適切な修繕時期の把握と修繕工事を実施し、費用が膨大にならないように、計画的な運営を行う必要があると考えられる。</t>
    <rPh sb="21" eb="23">
      <t>ケイカ</t>
    </rPh>
    <rPh sb="28" eb="31">
      <t>ゲンジテン</t>
    </rPh>
    <rPh sb="37" eb="39">
      <t>カンキョ</t>
    </rPh>
    <rPh sb="43" eb="45">
      <t>タイヨウ</t>
    </rPh>
    <rPh sb="45" eb="47">
      <t>ネンスウ</t>
    </rPh>
    <rPh sb="48" eb="49">
      <t>タッ</t>
    </rPh>
    <rPh sb="107" eb="110">
      <t>ゲンジテン</t>
    </rPh>
    <rPh sb="112" eb="116">
      <t>タイヨウネンスウ</t>
    </rPh>
    <rPh sb="118" eb="119">
      <t>タッ</t>
    </rPh>
    <rPh sb="122" eb="124">
      <t>カンキョ</t>
    </rPh>
    <rPh sb="125" eb="126">
      <t>ナ</t>
    </rPh>
    <rPh sb="133" eb="134">
      <t>マエ</t>
    </rPh>
    <rPh sb="135" eb="137">
      <t>シュウゼン</t>
    </rPh>
    <rPh sb="138" eb="140">
      <t>ヒツヨウ</t>
    </rPh>
    <rPh sb="143" eb="145">
      <t>カンキョ</t>
    </rPh>
    <rPh sb="145" eb="146">
      <t>トウ</t>
    </rPh>
    <rPh sb="147" eb="149">
      <t>シセツ</t>
    </rPh>
    <rPh sb="151" eb="153">
      <t>コンゴ</t>
    </rPh>
    <rPh sb="153" eb="154">
      <t>デ</t>
    </rPh>
    <rPh sb="157" eb="160">
      <t>カノウセイ</t>
    </rPh>
    <rPh sb="161" eb="162">
      <t>カンガ</t>
    </rPh>
    <rPh sb="184" eb="185">
      <t>トウ</t>
    </rPh>
    <rPh sb="212" eb="214">
      <t>シュウゼン</t>
    </rPh>
    <rPh sb="214" eb="216">
      <t>コウジ</t>
    </rPh>
    <rPh sb="221" eb="223">
      <t>ヒヨウ</t>
    </rPh>
    <rPh sb="224" eb="226">
      <t>ボウダイ</t>
    </rPh>
    <rPh sb="235" eb="238">
      <t>ケイカクテキ</t>
    </rPh>
    <rPh sb="239" eb="241">
      <t>ウンエイ</t>
    </rPh>
    <rPh sb="242" eb="243">
      <t>オコナ</t>
    </rPh>
    <rPh sb="244" eb="246">
      <t>ヒツヨウ</t>
    </rPh>
    <rPh sb="250" eb="251">
      <t>カンガ</t>
    </rPh>
    <phoneticPr fontId="4"/>
  </si>
  <si>
    <t>　①収益的収支比率については、当町では令和５年度から公営企業会計へ移行したため、令和４年度は打切決算により１カ月分の下水道使用料収入が少なくなっている。そのことが、令和３年度の数値より低い要因となっている。
　⑤経費回収率についても、①収益的収支比率と同様に、打切決算により１カ月分の下水道使用料収入が少ないことが、令和３年度の数値より低くなっている要因である。
　⑧水洗化率は、下水道の新設工事による供用開始区域の拡大や、未接続世帯に対する戸別訪問による接続推進事業を実施したことで、新規接続者が増加し、令和３年度より水洗化率は向上している。しかしながら、類似団体平均値よりも低い値であるため、継続的な対策が必要であると考えられる。
　④企業債残高対事業規模比率については、当町での公共下水道事業開始前後の、大規模な工事に対する起債の完済が進んでいることや、毎年の借入額よりも元金償還金額の方が大きいため、企業債残高対事業規模比率は減少傾向となっている。しかし、当町では市街化区域においても下水道整備が完了しておらず、今後も新設工事を進めていくことが必要であるため、下水道整備の推進と健全な経営の両立を図るために、計画的な借り入れを行っていく必要があると考えられる。</t>
    <rPh sb="15" eb="16">
      <t>トウ</t>
    </rPh>
    <rPh sb="16" eb="17">
      <t>マチ</t>
    </rPh>
    <rPh sb="19" eb="21">
      <t>レイワ</t>
    </rPh>
    <rPh sb="22" eb="24">
      <t>ネンド</t>
    </rPh>
    <rPh sb="26" eb="32">
      <t>コウエイキギョウカイケイ</t>
    </rPh>
    <rPh sb="33" eb="35">
      <t>イコウ</t>
    </rPh>
    <rPh sb="40" eb="42">
      <t>レイワ</t>
    </rPh>
    <rPh sb="43" eb="45">
      <t>ネンド</t>
    </rPh>
    <rPh sb="46" eb="48">
      <t>ウチキ</t>
    </rPh>
    <rPh sb="48" eb="50">
      <t>ケッサン</t>
    </rPh>
    <rPh sb="58" eb="61">
      <t>ゲスイドウ</t>
    </rPh>
    <rPh sb="61" eb="64">
      <t>シヨウリョウ</t>
    </rPh>
    <rPh sb="64" eb="66">
      <t>シュウニュウ</t>
    </rPh>
    <rPh sb="67" eb="68">
      <t>スク</t>
    </rPh>
    <rPh sb="82" eb="84">
      <t>レイワ</t>
    </rPh>
    <rPh sb="85" eb="87">
      <t>ネンド</t>
    </rPh>
    <rPh sb="88" eb="90">
      <t>スウチ</t>
    </rPh>
    <rPh sb="92" eb="93">
      <t>ヒク</t>
    </rPh>
    <rPh sb="94" eb="96">
      <t>ヨウイン</t>
    </rPh>
    <rPh sb="126" eb="128">
      <t>ドウヨウ</t>
    </rPh>
    <rPh sb="201" eb="203">
      <t>キョウヨウ</t>
    </rPh>
    <rPh sb="203" eb="205">
      <t>カイシ</t>
    </rPh>
    <rPh sb="205" eb="207">
      <t>クイキ</t>
    </rPh>
    <rPh sb="208" eb="210">
      <t>カクダイ</t>
    </rPh>
    <rPh sb="212" eb="215">
      <t>ミセツゾク</t>
    </rPh>
    <rPh sb="215" eb="217">
      <t>セタイ</t>
    </rPh>
    <rPh sb="218" eb="219">
      <t>タイ</t>
    </rPh>
    <rPh sb="235" eb="237">
      <t>ジッシ</t>
    </rPh>
    <rPh sb="247" eb="248">
      <t>シャ</t>
    </rPh>
    <rPh sb="253" eb="255">
      <t>レイワ</t>
    </rPh>
    <rPh sb="265" eb="267">
      <t>コウジョウ</t>
    </rPh>
    <rPh sb="298" eb="301">
      <t>ケイゾクテキ</t>
    </rPh>
    <rPh sb="302" eb="304">
      <t>タイサク</t>
    </rPh>
    <rPh sb="305" eb="307">
      <t>ヒツヨウ</t>
    </rPh>
    <rPh sb="311" eb="312">
      <t>カンガ</t>
    </rPh>
    <rPh sb="338" eb="339">
      <t>トウ</t>
    </rPh>
    <rPh sb="339" eb="340">
      <t>マチ</t>
    </rPh>
    <rPh sb="342" eb="349">
      <t>コウキョウゲスイドウジギョウ</t>
    </rPh>
    <rPh sb="349" eb="351">
      <t>カイシ</t>
    </rPh>
    <rPh sb="351" eb="353">
      <t>ゼンゴ</t>
    </rPh>
    <rPh sb="355" eb="358">
      <t>ダイキボ</t>
    </rPh>
    <rPh sb="359" eb="361">
      <t>コウジ</t>
    </rPh>
    <rPh sb="362" eb="363">
      <t>タイ</t>
    </rPh>
    <rPh sb="365" eb="367">
      <t>キサイ</t>
    </rPh>
    <rPh sb="368" eb="370">
      <t>カンサイ</t>
    </rPh>
    <rPh sb="371" eb="372">
      <t>スス</t>
    </rPh>
    <rPh sb="380" eb="382">
      <t>マイトシ</t>
    </rPh>
    <rPh sb="383" eb="385">
      <t>カリイレ</t>
    </rPh>
    <rPh sb="385" eb="386">
      <t>ガク</t>
    </rPh>
    <rPh sb="389" eb="391">
      <t>ガンキン</t>
    </rPh>
    <rPh sb="391" eb="393">
      <t>ショウカン</t>
    </rPh>
    <rPh sb="393" eb="394">
      <t>キン</t>
    </rPh>
    <rPh sb="394" eb="395">
      <t>ガク</t>
    </rPh>
    <rPh sb="396" eb="397">
      <t>ホウ</t>
    </rPh>
    <rPh sb="398" eb="399">
      <t>オオ</t>
    </rPh>
    <rPh sb="417" eb="419">
      <t>ゲンショウ</t>
    </rPh>
    <rPh sb="419" eb="421">
      <t>ケイコウ</t>
    </rPh>
    <rPh sb="432" eb="433">
      <t>トウ</t>
    </rPh>
    <rPh sb="433" eb="434">
      <t>マチ</t>
    </rPh>
    <rPh sb="436" eb="439">
      <t>シガイカ</t>
    </rPh>
    <rPh sb="439" eb="441">
      <t>クイキ</t>
    </rPh>
    <rPh sb="446" eb="449">
      <t>ゲスイドウ</t>
    </rPh>
    <rPh sb="449" eb="451">
      <t>セイビ</t>
    </rPh>
    <rPh sb="452" eb="454">
      <t>カンリョウ</t>
    </rPh>
    <rPh sb="460" eb="462">
      <t>コンゴ</t>
    </rPh>
    <rPh sb="463" eb="465">
      <t>シンセツ</t>
    </rPh>
    <rPh sb="465" eb="467">
      <t>コウジ</t>
    </rPh>
    <rPh sb="468" eb="469">
      <t>スス</t>
    </rPh>
    <rPh sb="476" eb="478">
      <t>ヒツヨウ</t>
    </rPh>
    <rPh sb="484" eb="487">
      <t>ゲスイドウ</t>
    </rPh>
    <rPh sb="487" eb="489">
      <t>セイビ</t>
    </rPh>
    <rPh sb="490" eb="492">
      <t>スイシン</t>
    </rPh>
    <rPh sb="493" eb="495">
      <t>ケンゼン</t>
    </rPh>
    <rPh sb="496" eb="498">
      <t>ケイエイ</t>
    </rPh>
    <rPh sb="499" eb="501">
      <t>リョウリツ</t>
    </rPh>
    <rPh sb="502" eb="503">
      <t>ハカ</t>
    </rPh>
    <rPh sb="508" eb="511">
      <t>ケイカクテキ</t>
    </rPh>
    <rPh sb="512" eb="513">
      <t>カ</t>
    </rPh>
    <rPh sb="514" eb="515">
      <t>イ</t>
    </rPh>
    <rPh sb="517" eb="518">
      <t>オコナ</t>
    </rPh>
    <rPh sb="522" eb="524">
      <t>ヒツヨウ</t>
    </rPh>
    <rPh sb="528" eb="529">
      <t>カンガ</t>
    </rPh>
    <phoneticPr fontId="4"/>
  </si>
  <si>
    <t>　当町では、企業債残高対事業規模比率や経費回収率は、類似団体と比較すると良好な数値となっており、健全な運営ができているように見える。しかしながら、実際は一般会計繰入金が収入の多くを占め、一部は基準外繰入金となっていて、下水道事業に関する収入のみでの運営は厳しい状況である。健全な経営を目指すために、新設工事により公共下水道区域の拡大を図り、接続推進事業を積極的に行い、下水道接続率の向上と使用料収入の増加に努める必要がある。
　既設の管渠等については、今後、修繕が必要になることを見据え、ストックマネジメント計画等の老朽化対策を実施し、中朝的に適切な修繕工事等を行って、健全な運営を心掛ける必要があると考える。</t>
    <rPh sb="19" eb="21">
      <t>ケイヒ</t>
    </rPh>
    <rPh sb="21" eb="23">
      <t>カイシュウ</t>
    </rPh>
    <rPh sb="84" eb="86">
      <t>シュウニュウ</t>
    </rPh>
    <rPh sb="87" eb="88">
      <t>オオ</t>
    </rPh>
    <rPh sb="90" eb="91">
      <t>シ</t>
    </rPh>
    <rPh sb="93" eb="95">
      <t>イチブ</t>
    </rPh>
    <rPh sb="96" eb="99">
      <t>キジュンガイ</t>
    </rPh>
    <rPh sb="99" eb="101">
      <t>クリイレ</t>
    </rPh>
    <rPh sb="101" eb="102">
      <t>キン</t>
    </rPh>
    <rPh sb="109" eb="112">
      <t>ゲスイドウ</t>
    </rPh>
    <rPh sb="112" eb="114">
      <t>ジギョウ</t>
    </rPh>
    <rPh sb="115" eb="116">
      <t>カン</t>
    </rPh>
    <rPh sb="118" eb="120">
      <t>シュウニュウ</t>
    </rPh>
    <rPh sb="124" eb="126">
      <t>ウンエイ</t>
    </rPh>
    <rPh sb="127" eb="128">
      <t>キビ</t>
    </rPh>
    <rPh sb="136" eb="138">
      <t>ケンゼン</t>
    </rPh>
    <rPh sb="139" eb="141">
      <t>ケイエイ</t>
    </rPh>
    <rPh sb="142" eb="144">
      <t>メザ</t>
    </rPh>
    <rPh sb="149" eb="151">
      <t>シンセツ</t>
    </rPh>
    <rPh sb="161" eb="163">
      <t>クイキ</t>
    </rPh>
    <rPh sb="167" eb="168">
      <t>ハカ</t>
    </rPh>
    <rPh sb="219" eb="220">
      <t>トウ</t>
    </rPh>
    <rPh sb="240" eb="242">
      <t>ミス</t>
    </rPh>
    <rPh sb="264" eb="266">
      <t>ジッシ</t>
    </rPh>
    <rPh sb="268" eb="270">
      <t>チュウチョウ</t>
    </rPh>
    <rPh sb="270" eb="271">
      <t>テキ</t>
    </rPh>
    <rPh sb="275" eb="277">
      <t>シュウゼン</t>
    </rPh>
    <rPh sb="277" eb="279">
      <t>コウジ</t>
    </rPh>
    <rPh sb="281" eb="282">
      <t>オコナ</t>
    </rPh>
    <rPh sb="285" eb="287">
      <t>ケンゼン</t>
    </rPh>
    <rPh sb="288" eb="290">
      <t>ウンエイ</t>
    </rPh>
    <rPh sb="291" eb="293">
      <t>ココロガ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</si>
</sst>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0.14000000000000001</c:v>
                </c:pt>
                <c:pt idx="1">
                  <c:v>0.19</c:v>
                </c:pt>
                <c:pt idx="2">
                  <c:v>0.16</c:v>
                </c:pt>
                <c:pt idx="3" formatCode="#,##0.00;&quot;△&quot;#,##0.00">
                  <c:v>0</c:v>
                </c:pt>
                <c:pt idx="4" formatCode="#,##0.00;&quot;△&quot;#,##0.00">
                  <c:v>0</c:v>
                </c:pt>
              </c:numCache>
            </c:numRef>
          </c:val>
          <c:extLst>
            <c:ext xmlns:c16="http://schemas.microsoft.com/office/drawing/2014/chart" uri="{C3380CC4-5D6E-409C-BE32-E72D297353CC}">
              <c16:uniqueId val="{00000000-51F5-4F05-95A1-8950F903EE9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51F5-4F05-95A1-8950F903EE9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85-4B36-A438-E621728D3B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3785-4B36-A438-E621728D3B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64.88</c:v>
                </c:pt>
                <c:pt idx="1">
                  <c:v>65.760000000000005</c:v>
                </c:pt>
                <c:pt idx="2">
                  <c:v>68.03</c:v>
                </c:pt>
                <c:pt idx="3">
                  <c:v>68.86</c:v>
                </c:pt>
                <c:pt idx="4">
                  <c:v>69.98</c:v>
                </c:pt>
              </c:numCache>
            </c:numRef>
          </c:val>
          <c:extLst>
            <c:ext xmlns:c16="http://schemas.microsoft.com/office/drawing/2014/chart" uri="{C3380CC4-5D6E-409C-BE32-E72D297353CC}">
              <c16:uniqueId val="{00000000-83C9-4773-8608-681396E75F6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83C9-4773-8608-681396E75F6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83.64</c:v>
                </c:pt>
                <c:pt idx="1">
                  <c:v>86.74</c:v>
                </c:pt>
                <c:pt idx="2">
                  <c:v>86.02</c:v>
                </c:pt>
                <c:pt idx="3">
                  <c:v>86.57</c:v>
                </c:pt>
                <c:pt idx="4">
                  <c:v>82.04</c:v>
                </c:pt>
              </c:numCache>
            </c:numRef>
          </c:val>
          <c:extLst>
            <c:ext xmlns:c16="http://schemas.microsoft.com/office/drawing/2014/chart" uri="{C3380CC4-5D6E-409C-BE32-E72D297353CC}">
              <c16:uniqueId val="{00000000-9921-4415-B407-B8410B1AAE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21-4415-B407-B8410B1AAE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CF-4071-979E-FEB7D9F8AD8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CF-4071-979E-FEB7D9F8AD8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DB-4C30-881F-C49E6510ACB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DB-4C30-881F-C49E6510ACB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B1-4F62-BC56-11DFDA45F9A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B1-4F62-BC56-11DFDA45F9A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D8-4090-AFE2-220F30C568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D8-4090-AFE2-220F30C568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513.13</c:v>
                </c:pt>
                <c:pt idx="1">
                  <c:v>460.6</c:v>
                </c:pt>
                <c:pt idx="2">
                  <c:v>396.11</c:v>
                </c:pt>
                <c:pt idx="3">
                  <c:v>399.87</c:v>
                </c:pt>
                <c:pt idx="4">
                  <c:v>304.11</c:v>
                </c:pt>
              </c:numCache>
            </c:numRef>
          </c:val>
          <c:extLst>
            <c:ext xmlns:c16="http://schemas.microsoft.com/office/drawing/2014/chart" uri="{C3380CC4-5D6E-409C-BE32-E72D297353CC}">
              <c16:uniqueId val="{00000000-75EC-4806-AAF2-8821C912AA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75EC-4806-AAF2-8821C912AA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98.15</c:v>
                </c:pt>
                <c:pt idx="1">
                  <c:v>98.63</c:v>
                </c:pt>
                <c:pt idx="2">
                  <c:v>98.6</c:v>
                </c:pt>
                <c:pt idx="3">
                  <c:v>99.01</c:v>
                </c:pt>
                <c:pt idx="4">
                  <c:v>91.15</c:v>
                </c:pt>
              </c:numCache>
            </c:numRef>
          </c:val>
          <c:extLst>
            <c:ext xmlns:c16="http://schemas.microsoft.com/office/drawing/2014/chart" uri="{C3380CC4-5D6E-409C-BE32-E72D297353CC}">
              <c16:uniqueId val="{00000000-6EB4-4B17-AA01-FA90EBE304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6EB4-4B17-AA01-FA90EBE304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167.15</c:v>
                </c:pt>
                <c:pt idx="1">
                  <c:v>170.05</c:v>
                </c:pt>
                <c:pt idx="2">
                  <c:v>167.59</c:v>
                </c:pt>
                <c:pt idx="3">
                  <c:v>167.46</c:v>
                </c:pt>
                <c:pt idx="4">
                  <c:v>168.6</c:v>
                </c:pt>
              </c:numCache>
            </c:numRef>
          </c:val>
          <c:extLst>
            <c:ext xmlns:c16="http://schemas.microsoft.com/office/drawing/2014/chart" uri="{C3380CC4-5D6E-409C-BE32-E72D297353CC}">
              <c16:uniqueId val="{00000000-22DB-47BB-9C1D-11AD1FD7C3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22DB-47BB-9C1D-11AD1FD7C3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大洗町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15932</v>
      </c>
      <c r="AM8" s="42"/>
      <c r="AN8" s="42"/>
      <c r="AO8" s="42"/>
      <c r="AP8" s="42"/>
      <c r="AQ8" s="42"/>
      <c r="AR8" s="42"/>
      <c r="AS8" s="42"/>
      <c r="AT8" s="35">
        <f>データ!T6</f>
        <v>23.89</v>
      </c>
      <c r="AU8" s="35"/>
      <c r="AV8" s="35"/>
      <c r="AW8" s="35"/>
      <c r="AX8" s="35"/>
      <c r="AY8" s="35"/>
      <c r="AZ8" s="35"/>
      <c r="BA8" s="35"/>
      <c r="BB8" s="35">
        <f>データ!U6</f>
        <v>666.89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59.31</v>
      </c>
      <c r="Q10" s="35"/>
      <c r="R10" s="35"/>
      <c r="S10" s="35"/>
      <c r="T10" s="35"/>
      <c r="U10" s="35"/>
      <c r="V10" s="35"/>
      <c r="W10" s="35">
        <f>データ!Q6</f>
        <v>99.7</v>
      </c>
      <c r="X10" s="35"/>
      <c r="Y10" s="35"/>
      <c r="Z10" s="35"/>
      <c r="AA10" s="35"/>
      <c r="AB10" s="35"/>
      <c r="AC10" s="35"/>
      <c r="AD10" s="42">
        <f>データ!R6</f>
        <v>2750</v>
      </c>
      <c r="AE10" s="42"/>
      <c r="AF10" s="42"/>
      <c r="AG10" s="42"/>
      <c r="AH10" s="42"/>
      <c r="AI10" s="42"/>
      <c r="AJ10" s="42"/>
      <c r="AK10" s="2"/>
      <c r="AL10" s="42">
        <f>データ!V6</f>
        <v>9394</v>
      </c>
      <c r="AM10" s="42"/>
      <c r="AN10" s="42"/>
      <c r="AO10" s="42"/>
      <c r="AP10" s="42"/>
      <c r="AQ10" s="42"/>
      <c r="AR10" s="42"/>
      <c r="AS10" s="42"/>
      <c r="AT10" s="35">
        <f>データ!W6</f>
        <v>2.48</v>
      </c>
      <c r="AU10" s="35"/>
      <c r="AV10" s="35"/>
      <c r="AW10" s="35"/>
      <c r="AX10" s="35"/>
      <c r="AY10" s="35"/>
      <c r="AZ10" s="35"/>
      <c r="BA10" s="35"/>
      <c r="BB10" s="35">
        <f>データ!X6</f>
        <v>3787.9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GYAfYXtqB2bs5ziI9cFzKUlIJPdCW7nzB0e6mc+jZ4f6o5dty6cs/db4cSviH62cS8wzM7mOJ1ee6mY8FRNvpg==" saltValue="9GIVEH1ac/C4xpc+LXr2r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83097</v>
      </c>
      <c r="D6" s="19">
        <f t="shared" si="3"/>
        <v>47</v>
      </c>
      <c r="E6" s="19">
        <f t="shared" si="3"/>
        <v>17</v>
      </c>
      <c r="F6" s="19">
        <f t="shared" si="3"/>
        <v>1</v>
      </c>
      <c r="G6" s="19">
        <f t="shared" si="3"/>
        <v>0</v>
      </c>
      <c r="H6" s="19" t="str">
        <f t="shared" si="3"/>
        <v>茨城県　大洗町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59.31</v>
      </c>
      <c r="Q6" s="20">
        <f t="shared" si="3"/>
        <v>99.7</v>
      </c>
      <c r="R6" s="20">
        <f t="shared" si="3"/>
        <v>2750</v>
      </c>
      <c r="S6" s="20">
        <f t="shared" si="3"/>
        <v>15932</v>
      </c>
      <c r="T6" s="20">
        <f t="shared" si="3"/>
        <v>23.89</v>
      </c>
      <c r="U6" s="20">
        <f t="shared" si="3"/>
        <v>666.89</v>
      </c>
      <c r="V6" s="20">
        <f t="shared" si="3"/>
        <v>9394</v>
      </c>
      <c r="W6" s="20">
        <f t="shared" si="3"/>
        <v>2.48</v>
      </c>
      <c r="X6" s="20">
        <f t="shared" si="3"/>
        <v>3787.9</v>
      </c>
      <c r="Y6" s="21">
        <f>IF(Y7="",NA(),Y7)</f>
        <v>83.64</v>
      </c>
      <c r="Z6" s="21">
        <f t="shared" ref="Z6:AH6" si="4">IF(Z7="",NA(),Z7)</f>
        <v>86.74</v>
      </c>
      <c r="AA6" s="21">
        <f t="shared" si="4"/>
        <v>86.02</v>
      </c>
      <c r="AB6" s="21">
        <f t="shared" si="4"/>
        <v>86.57</v>
      </c>
      <c r="AC6" s="21">
        <f t="shared" si="4"/>
        <v>82.04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513.13</v>
      </c>
      <c r="BG6" s="21">
        <f t="shared" ref="BG6:BO6" si="7">IF(BG7="",NA(),BG7)</f>
        <v>460.6</v>
      </c>
      <c r="BH6" s="21">
        <f t="shared" si="7"/>
        <v>396.11</v>
      </c>
      <c r="BI6" s="21">
        <f t="shared" si="7"/>
        <v>399.87</v>
      </c>
      <c r="BJ6" s="21">
        <f t="shared" si="7"/>
        <v>304.11</v>
      </c>
      <c r="BK6" s="21">
        <f t="shared" si="7"/>
        <v>958.81</v>
      </c>
      <c r="BL6" s="21">
        <f t="shared" si="7"/>
        <v>1001.3</v>
      </c>
      <c r="BM6" s="21">
        <f t="shared" si="7"/>
        <v>1050.51</v>
      </c>
      <c r="BN6" s="21">
        <f t="shared" si="7"/>
        <v>1102.01</v>
      </c>
      <c r="BO6" s="21">
        <f t="shared" si="7"/>
        <v>987.36</v>
      </c>
      <c r="BP6" s="20" t="str">
        <f>IF(BP7="","",IF(BP7="-","【-】","【"&amp;SUBSTITUTE(TEXT(BP7,"#,##0.00"),"-","△")&amp;"】"))</f>
        <v>【652.82】</v>
      </c>
      <c r="BQ6" s="21">
        <f>IF(BQ7="",NA(),BQ7)</f>
        <v>98.15</v>
      </c>
      <c r="BR6" s="21">
        <f t="shared" ref="BR6:BZ6" si="8">IF(BR7="",NA(),BR7)</f>
        <v>98.63</v>
      </c>
      <c r="BS6" s="21">
        <f t="shared" si="8"/>
        <v>98.6</v>
      </c>
      <c r="BT6" s="21">
        <f t="shared" si="8"/>
        <v>99.01</v>
      </c>
      <c r="BU6" s="21">
        <f t="shared" si="8"/>
        <v>91.15</v>
      </c>
      <c r="BV6" s="21">
        <f t="shared" si="8"/>
        <v>82.88</v>
      </c>
      <c r="BW6" s="21">
        <f t="shared" si="8"/>
        <v>81.88</v>
      </c>
      <c r="BX6" s="21">
        <f t="shared" si="8"/>
        <v>82.65</v>
      </c>
      <c r="BY6" s="21">
        <f t="shared" si="8"/>
        <v>82.55</v>
      </c>
      <c r="BZ6" s="21">
        <f t="shared" si="8"/>
        <v>83.55</v>
      </c>
      <c r="CA6" s="20" t="str">
        <f>IF(CA7="","",IF(CA7="-","【-】","【"&amp;SUBSTITUTE(TEXT(CA7,"#,##0.00"),"-","△")&amp;"】"))</f>
        <v>【97.61】</v>
      </c>
      <c r="CB6" s="21">
        <f>IF(CB7="",NA(),CB7)</f>
        <v>167.15</v>
      </c>
      <c r="CC6" s="21">
        <f t="shared" ref="CC6:CK6" si="9">IF(CC7="",NA(),CC7)</f>
        <v>170.05</v>
      </c>
      <c r="CD6" s="21">
        <f t="shared" si="9"/>
        <v>167.59</v>
      </c>
      <c r="CE6" s="21">
        <f t="shared" si="9"/>
        <v>167.46</v>
      </c>
      <c r="CF6" s="21">
        <f t="shared" si="9"/>
        <v>168.6</v>
      </c>
      <c r="CG6" s="21">
        <f t="shared" si="9"/>
        <v>190.99</v>
      </c>
      <c r="CH6" s="21">
        <f t="shared" si="9"/>
        <v>187.55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51.42</v>
      </c>
      <c r="CV6" s="21">
        <f t="shared" si="10"/>
        <v>48.95</v>
      </c>
      <c r="CW6" s="20" t="str">
        <f>IF(CW7="","",IF(CW7="-","【-】","【"&amp;SUBSTITUTE(TEXT(CW7,"#,##0.00"),"-","△")&amp;"】"))</f>
        <v>【59.10】</v>
      </c>
      <c r="CX6" s="21">
        <f>IF(CX7="",NA(),CX7)</f>
        <v>64.88</v>
      </c>
      <c r="CY6" s="21">
        <f t="shared" ref="CY6:DG6" si="11">IF(CY7="",NA(),CY7)</f>
        <v>65.760000000000005</v>
      </c>
      <c r="CZ6" s="21">
        <f t="shared" si="11"/>
        <v>68.03</v>
      </c>
      <c r="DA6" s="21">
        <f t="shared" si="11"/>
        <v>68.86</v>
      </c>
      <c r="DB6" s="21">
        <f t="shared" si="11"/>
        <v>69.98</v>
      </c>
      <c r="DC6" s="21">
        <f t="shared" si="11"/>
        <v>83.02</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0.14000000000000001</v>
      </c>
      <c r="EF6" s="21">
        <f t="shared" ref="EF6:EN6" si="14">IF(EF7="",NA(),EF7)</f>
        <v>0.19</v>
      </c>
      <c r="EG6" s="21">
        <f t="shared" si="14"/>
        <v>0.16</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5" s="22" customFormat="1" x14ac:dyDescent="0.15">
      <c r="A7" s="14"/>
      <c r="B7" s="23">
        <v>2022</v>
      </c>
      <c r="C7" s="23">
        <v>83097</v>
      </c>
      <c r="D7" s="23">
        <v>47</v>
      </c>
      <c r="E7" s="23">
        <v>17</v>
      </c>
      <c r="F7" s="23">
        <v>1</v>
      </c>
      <c r="G7" s="23">
        <v>0</v>
      </c>
      <c r="H7" s="23" t="s">
        <v>96</v>
      </c>
      <c r="I7" s="23" t="s">
        <v>97</v>
      </c>
      <c r="J7" s="23" t="s">
        <v>98</v>
      </c>
      <c r="K7" s="23" t="s">
        <v>99</v>
      </c>
      <c r="L7" s="23" t="s">
        <v>100</v>
      </c>
      <c r="M7" s="23" t="s">
        <v>101</v>
      </c>
      <c r="N7" s="24" t="s">
        <v>102</v>
      </c>
      <c r="O7" s="24" t="s">
        <v>103</v>
      </c>
      <c r="P7" s="24">
        <v>59.31</v>
      </c>
      <c r="Q7" s="24">
        <v>99.7</v>
      </c>
      <c r="R7" s="24">
        <v>2750</v>
      </c>
      <c r="S7" s="24">
        <v>15932</v>
      </c>
      <c r="T7" s="24">
        <v>23.89</v>
      </c>
      <c r="U7" s="24">
        <v>666.89</v>
      </c>
      <c r="V7" s="24">
        <v>9394</v>
      </c>
      <c r="W7" s="24">
        <v>2.48</v>
      </c>
      <c r="X7" s="24">
        <v>3787.9</v>
      </c>
      <c r="Y7" s="24">
        <v>83.64</v>
      </c>
      <c r="Z7" s="24">
        <v>86.74</v>
      </c>
      <c r="AA7" s="24">
        <v>86.02</v>
      </c>
      <c r="AB7" s="24">
        <v>86.57</v>
      </c>
      <c r="AC7" s="24">
        <v>82.04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513.13</v>
      </c>
      <c r="BG7" s="24">
        <v>460.6</v>
      </c>
      <c r="BH7" s="24">
        <v>396.11</v>
      </c>
      <c r="BI7" s="24">
        <v>399.87</v>
      </c>
      <c r="BJ7" s="24">
        <v>304.11</v>
      </c>
      <c r="BK7" s="24">
        <v>958.81</v>
      </c>
      <c r="BL7" s="24">
        <v>1001.3</v>
      </c>
      <c r="BM7" s="24">
        <v>1050.51</v>
      </c>
      <c r="BN7" s="24">
        <v>1102.01</v>
      </c>
      <c r="BO7" s="24">
        <v>987.36</v>
      </c>
      <c r="BP7" s="24">
        <v>652.82000000000005</v>
      </c>
      <c r="BQ7" s="24">
        <v>98.15</v>
      </c>
      <c r="BR7" s="24">
        <v>98.63</v>
      </c>
      <c r="BS7" s="24">
        <v>98.6</v>
      </c>
      <c r="BT7" s="24">
        <v>99.01</v>
      </c>
      <c r="BU7" s="24">
        <v>91.15</v>
      </c>
      <c r="BV7" s="24">
        <v>82.88</v>
      </c>
      <c r="BW7" s="24">
        <v>81.88</v>
      </c>
      <c r="BX7" s="24">
        <v>82.65</v>
      </c>
      <c r="BY7" s="24">
        <v>82.55</v>
      </c>
      <c r="BZ7" s="24">
        <v>83.55</v>
      </c>
      <c r="CA7" s="24">
        <v>97.61</v>
      </c>
      <c r="CB7" s="24">
        <v>167.15</v>
      </c>
      <c r="CC7" s="24">
        <v>170.05</v>
      </c>
      <c r="CD7" s="24">
        <v>167.59</v>
      </c>
      <c r="CE7" s="24">
        <v>167.46</v>
      </c>
      <c r="CF7" s="24">
        <v>168.6</v>
      </c>
      <c r="CG7" s="24">
        <v>190.99</v>
      </c>
      <c r="CH7" s="24">
        <v>187.55</v>
      </c>
      <c r="CI7" s="24">
        <v>186.3</v>
      </c>
      <c r="CJ7" s="24">
        <v>188.38</v>
      </c>
      <c r="CK7" s="24">
        <v>185.98</v>
      </c>
      <c r="CL7" s="24">
        <v>138.29</v>
      </c>
      <c r="CM7" s="24" t="s">
        <v>102</v>
      </c>
      <c r="CN7" s="24" t="s">
        <v>102</v>
      </c>
      <c r="CO7" s="24" t="s">
        <v>102</v>
      </c>
      <c r="CP7" s="24" t="s">
        <v>102</v>
      </c>
      <c r="CQ7" s="24" t="s">
        <v>102</v>
      </c>
      <c r="CR7" s="24">
        <v>52.58</v>
      </c>
      <c r="CS7" s="24">
        <v>50.94</v>
      </c>
      <c r="CT7" s="24">
        <v>50.53</v>
      </c>
      <c r="CU7" s="24">
        <v>51.42</v>
      </c>
      <c r="CV7" s="24">
        <v>48.95</v>
      </c>
      <c r="CW7" s="24">
        <v>59.1</v>
      </c>
      <c r="CX7" s="24">
        <v>64.88</v>
      </c>
      <c r="CY7" s="24">
        <v>65.760000000000005</v>
      </c>
      <c r="CZ7" s="24">
        <v>68.03</v>
      </c>
      <c r="DA7" s="24">
        <v>68.86</v>
      </c>
      <c r="DB7" s="24">
        <v>69.98</v>
      </c>
      <c r="DC7" s="24">
        <v>83.02</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0.14000000000000001</v>
      </c>
      <c r="EF7" s="24">
        <v>0.19</v>
      </c>
      <c r="EG7" s="24">
        <v>0.16</v>
      </c>
      <c r="EH7" s="24">
        <v>0</v>
      </c>
      <c r="EI7" s="24">
        <v>0</v>
      </c>
      <c r="EJ7" s="24">
        <v>0.13</v>
      </c>
      <c r="EK7" s="24">
        <v>0.15</v>
      </c>
      <c r="EL7" s="24">
        <v>1.65</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2024-02-22T01:09:58Z</cp:lastPrinted>
  <dcterms:created xsi:type="dcterms:W3CDTF">2023-12-12T02:46:36Z</dcterms:created>
  <dcterms:modified xsi:type="dcterms:W3CDTF">2024-02-22T01:10:40Z</dcterms:modified>
  <cp:category/>
</cp:coreProperties>
</file>