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5_確認作業・確認後修正データ\05_公共下水道（法適）37\"/>
    </mc:Choice>
  </mc:AlternateContent>
  <workbookProtection workbookAlgorithmName="SHA-512" workbookHashValue="BweWtF9dC0uGQp0oKKZZkce0Fk7TS1iy0/zPpMYAP4cw1MtmBUTUbGY96OwclS7GGzwMWqrvyGLv+kiLXGrphw==" workbookSaltValue="m6ZFU1EnTuU2UIwfpoGupA==" workbookSpinCount="100000" lockStructure="1"/>
  <bookViews>
    <workbookView xWindow="0" yWindow="0" windowWidth="28800" windowHeight="118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E85" i="4"/>
  <c r="BB10" i="4"/>
  <c r="AD10" i="4"/>
  <c r="W10" i="4"/>
  <c r="P10" i="4"/>
  <c r="B10" i="4"/>
  <c r="BB8" i="4"/>
  <c r="AT8" i="4"/>
  <c r="AL8" i="4"/>
  <c r="AD8" i="4"/>
  <c r="W8" i="4"/>
  <c r="P8" i="4"/>
  <c r="B8" i="4"/>
  <c r="B6" i="4"/>
</calcChain>
</file>

<file path=xl/sharedStrings.xml><?xml version="1.0" encoding="utf-8"?>
<sst xmlns="http://schemas.openxmlformats.org/spreadsheetml/2006/main" count="275" uniqueCount="118">
  <si>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</si>
  <si>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</si>
  <si>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</si>
  <si>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</si>
  <si>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</si>
  <si>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</si>
  <si>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</si>
  <si>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</si>
  <si>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</si>
  <si>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</si>
  <si>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</si>
  <si>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</si>
  <si>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</si>
  <si>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</si>
  <si>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</si>
  <si>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</si>
  <si>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</si>
  <si>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</si>
  <si>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</si>
  <si>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</si>
  <si>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</si>
  <si>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</si>
  <si>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</si>
  <si>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</si>
  <si>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</si>
  <si>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</si>
  <si>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</si>
  <si>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</si>
  <si>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</si>
  <si>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</si>
  <si>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</si>
  <si>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</si>
  <si>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</si>
  <si>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</si>
  <si>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</si>
  <si>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</si>
  <si>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</si>
  <si>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</si>
  <si>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</si>
  <si>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</si>
  <si>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</si>
  <si>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</si>
  <si>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</si>
  <si>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</si>
  <si>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</si>
  <si>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</si>
  <si>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</si>
  <si>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</si>
  <si>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</si>
  <si>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</si>
  <si>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</si>
  <si>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</si>
  <si>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</si>
  <si>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</si>
  <si>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</si>
  <si>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</si>
  <si>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</si>
  <si>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</si>
  <si>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</si>
  <si>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</si>
  <si>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</si>
  <si>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</si>
  <si>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</si>
  <si>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</si>
  <si>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</si>
  <si>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</si>
  <si>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</si>
  <si>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</si>
  <si>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</si>
  <si>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</si>
  <si>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</si>
  <si>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</si>
  <si>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</si>
  <si>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</si>
  <si>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</si>
  <si>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</si>
  <si>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</si>
  <si>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</si>
  <si>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</si>
  <si>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</si>
  <si>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</si>
  <si>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</si>
  <si>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</si>
  <si>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</si>
  <si>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</si>
  <si>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</si>
  <si>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</si>
  <si>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</si>
  <si>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</si>
  <si>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</si>
  <si>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</si>
  <si>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</si>
  <si>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</si>
  <si>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</si>
  <si>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</si>
  <si>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</si>
  <si>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つくばみらい市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</si>
  <si>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</si>
  <si>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</si>
  <si>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</si>
  <si>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</si>
  <si>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</si>
  <si>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</si>
  <si>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</si>
  <si>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</si>
  <si>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</si>
  <si>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</si>
  <si>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</si>
  <si>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</si>
  <si>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</si>
  <si>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</si>
  <si>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</si>
  <si>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</si>
  <si>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</si>
  <si>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</si>
  <si>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①有形固定資産減価償却率は類似団体よりも大幅に下回っている。これは地方公営企業法適用して年数が経っていないためと考えられる。経年により減価償却累計額は増加していくため、今後は比率が上昇すると見込まれる。
②③管渠老朽化率及び管渠改善率は類似団体平均値と比較して低い水準である。今後の老朽化した管渠施設及び既存処理施設の更新は、ストックマネジメント計画に基づき実施していく。
</t>
    <rPh sb="44" eb="46">
      <t>ネンスウ</t>
    </rPh>
    <rPh sb="47" eb="48">
      <t>タ</t>
    </rPh>
    <rPh sb="152" eb="154">
      <t>キゾン</t>
    </rPh>
    <phoneticPr fontId="4"/>
  </si>
  <si>
    <t xml:space="preserve">① 経常収支比率は、100％を上回っており類似団体平均値と比較して高い水準である。新規の接続件数が増となっていることから、使用料は増加傾向となっている。
②累積欠損金比率は0％であり、③流動比率は類似団体平均と比較し高い水準であるが、一般会計繰入金に依存することで維持できている。
④企業債残高対事業規模比率は類似団体平均値と比較し大きく上回っている。公共下水道整備の財源として多額の企業債を発行したためである。
⑤経費回収率は、類似団体平均値と比較し、やや上回っている。今後も水洗化率の向上による料金収入の確保、経営効率の改善等、経費削減を図る必要がある。
⑥汚水処理原価は、類似団体平均値より下回っている。今後も経費削減を図りながら効率的な管理に努める。
⑦施設利用率は、類似団体平均値をやや下回っている。今後の工業団地の整備等に伴う処理水量増加により、既存処理施設の処理能力を上回ることが予想されることから、処理能力増強のための増改築が必要になる。
⑧水洗化率は、類似団体平均値を高い水準で上回っている。平成24年度に新市街地整備が完了し、新築住宅が増加していることが要因となる。引き続き、既存集落等の未接続世帯に対し接続を推進し、料金収入を確保することが重要となる。
</t>
    <rPh sb="229" eb="231">
      <t>ウワマワ</t>
    </rPh>
    <phoneticPr fontId="4"/>
  </si>
  <si>
    <t xml:space="preserve">　収入に関しては、前年同様、新市街地の整備に伴い、普及率・水洗化率が順調に伸び、使用料収入も増加している。しかしながら、一般会計繰入金に依存している財務体質は、必ずしも良好な経営とは言えない状況である。使用料については投資規模に見合ったものなのかを検討しながら、経営の健全化を図っていく必要がある。
　経費に関しては、ストックマネジメント計画に基づく老朽化施設の更新工事に伴い、建設経費の増加を予定している。
</t>
    <rPh sb="186" eb="187">
      <t>トモナ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</si>
</sst>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997-4B4E-8D28-B4CA24D02E4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0.15</c:v>
                </c:pt>
                <c:pt idx="4">
                  <c:v>0.12</c:v>
                </c:pt>
              </c:numCache>
            </c:numRef>
          </c:val>
          <c:smooth val="0"/>
          <c:extLst>
            <c:ext xmlns:c16="http://schemas.microsoft.com/office/drawing/2014/chart" uri="{C3380CC4-5D6E-409C-BE32-E72D297353CC}">
              <c16:uniqueId val="{00000001-D997-4B4E-8D28-B4CA24D02E4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51.36</c:v>
                </c:pt>
                <c:pt idx="3">
                  <c:v>47.86</c:v>
                </c:pt>
                <c:pt idx="4">
                  <c:v>53.63</c:v>
                </c:pt>
              </c:numCache>
            </c:numRef>
          </c:val>
          <c:extLst>
            <c:ext xmlns:c16="http://schemas.microsoft.com/office/drawing/2014/chart" uri="{C3380CC4-5D6E-409C-BE32-E72D297353CC}">
              <c16:uniqueId val="{00000000-97E2-4931-A1DE-9108A888BFC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56.72</c:v>
                </c:pt>
                <c:pt idx="3">
                  <c:v>56.43</c:v>
                </c:pt>
                <c:pt idx="4">
                  <c:v>55.82</c:v>
                </c:pt>
              </c:numCache>
            </c:numRef>
          </c:val>
          <c:smooth val="0"/>
          <c:extLst>
            <c:ext xmlns:c16="http://schemas.microsoft.com/office/drawing/2014/chart" uri="{C3380CC4-5D6E-409C-BE32-E72D297353CC}">
              <c16:uniqueId val="{00000001-97E2-4931-A1DE-9108A888BFC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96.6</c:v>
                </c:pt>
                <c:pt idx="3">
                  <c:v>98.34</c:v>
                </c:pt>
                <c:pt idx="4">
                  <c:v>98.64</c:v>
                </c:pt>
              </c:numCache>
            </c:numRef>
          </c:val>
          <c:extLst>
            <c:ext xmlns:c16="http://schemas.microsoft.com/office/drawing/2014/chart" uri="{C3380CC4-5D6E-409C-BE32-E72D297353CC}">
              <c16:uniqueId val="{00000000-E408-49AE-9CAE-9B1A0D8CE7A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90.72</c:v>
                </c:pt>
                <c:pt idx="3">
                  <c:v>91.07</c:v>
                </c:pt>
                <c:pt idx="4">
                  <c:v>90.67</c:v>
                </c:pt>
              </c:numCache>
            </c:numRef>
          </c:val>
          <c:smooth val="0"/>
          <c:extLst>
            <c:ext xmlns:c16="http://schemas.microsoft.com/office/drawing/2014/chart" uri="{C3380CC4-5D6E-409C-BE32-E72D297353CC}">
              <c16:uniqueId val="{00000001-E408-49AE-9CAE-9B1A0D8CE7A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127.98</c:v>
                </c:pt>
                <c:pt idx="3">
                  <c:v>126.7</c:v>
                </c:pt>
                <c:pt idx="4">
                  <c:v>128.38999999999999</c:v>
                </c:pt>
              </c:numCache>
            </c:numRef>
          </c:val>
          <c:extLst>
            <c:ext xmlns:c16="http://schemas.microsoft.com/office/drawing/2014/chart" uri="{C3380CC4-5D6E-409C-BE32-E72D297353CC}">
              <c16:uniqueId val="{00000000-10F0-4C1B-9C0B-FA28A1D8472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106.5</c:v>
                </c:pt>
                <c:pt idx="3">
                  <c:v>106.22</c:v>
                </c:pt>
                <c:pt idx="4">
                  <c:v>107.01</c:v>
                </c:pt>
              </c:numCache>
            </c:numRef>
          </c:val>
          <c:smooth val="0"/>
          <c:extLst>
            <c:ext xmlns:c16="http://schemas.microsoft.com/office/drawing/2014/chart" uri="{C3380CC4-5D6E-409C-BE32-E72D297353CC}">
              <c16:uniqueId val="{00000001-10F0-4C1B-9C0B-FA28A1D8472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3.33</c:v>
                </c:pt>
                <c:pt idx="3">
                  <c:v>6.69</c:v>
                </c:pt>
                <c:pt idx="4">
                  <c:v>9.84</c:v>
                </c:pt>
              </c:numCache>
            </c:numRef>
          </c:val>
          <c:extLst>
            <c:ext xmlns:c16="http://schemas.microsoft.com/office/drawing/2014/chart" uri="{C3380CC4-5D6E-409C-BE32-E72D297353CC}">
              <c16:uniqueId val="{00000000-5A8D-40C3-BBC4-B90C1A2D9A1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20.78</c:v>
                </c:pt>
                <c:pt idx="3">
                  <c:v>23.54</c:v>
                </c:pt>
                <c:pt idx="4">
                  <c:v>25.86</c:v>
                </c:pt>
              </c:numCache>
            </c:numRef>
          </c:val>
          <c:smooth val="0"/>
          <c:extLst>
            <c:ext xmlns:c16="http://schemas.microsoft.com/office/drawing/2014/chart" uri="{C3380CC4-5D6E-409C-BE32-E72D297353CC}">
              <c16:uniqueId val="{00000001-5A8D-40C3-BBC4-B90C1A2D9A1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A9F-40DB-86EB-F023B266897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1.34</c:v>
                </c:pt>
                <c:pt idx="3">
                  <c:v>1.5</c:v>
                </c:pt>
                <c:pt idx="4">
                  <c:v>1.4</c:v>
                </c:pt>
              </c:numCache>
            </c:numRef>
          </c:val>
          <c:smooth val="0"/>
          <c:extLst>
            <c:ext xmlns:c16="http://schemas.microsoft.com/office/drawing/2014/chart" uri="{C3380CC4-5D6E-409C-BE32-E72D297353CC}">
              <c16:uniqueId val="{00000001-AA9F-40DB-86EB-F023B266897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8E1-4034-8170-4CEBADC5282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18.36</c:v>
                </c:pt>
                <c:pt idx="3">
                  <c:v>18.010000000000002</c:v>
                </c:pt>
                <c:pt idx="4">
                  <c:v>23.86</c:v>
                </c:pt>
              </c:numCache>
            </c:numRef>
          </c:val>
          <c:smooth val="0"/>
          <c:extLst>
            <c:ext xmlns:c16="http://schemas.microsoft.com/office/drawing/2014/chart" uri="{C3380CC4-5D6E-409C-BE32-E72D297353CC}">
              <c16:uniqueId val="{00000001-28E1-4034-8170-4CEBADC5282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65.290000000000006</c:v>
                </c:pt>
                <c:pt idx="3">
                  <c:v>86.03</c:v>
                </c:pt>
                <c:pt idx="4">
                  <c:v>133.38999999999999</c:v>
                </c:pt>
              </c:numCache>
            </c:numRef>
          </c:val>
          <c:extLst>
            <c:ext xmlns:c16="http://schemas.microsoft.com/office/drawing/2014/chart" uri="{C3380CC4-5D6E-409C-BE32-E72D297353CC}">
              <c16:uniqueId val="{00000000-0AC7-431A-8D8B-8B6944F2889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55.6</c:v>
                </c:pt>
                <c:pt idx="3">
                  <c:v>59.4</c:v>
                </c:pt>
                <c:pt idx="4">
                  <c:v>68.27</c:v>
                </c:pt>
              </c:numCache>
            </c:numRef>
          </c:val>
          <c:smooth val="0"/>
          <c:extLst>
            <c:ext xmlns:c16="http://schemas.microsoft.com/office/drawing/2014/chart" uri="{C3380CC4-5D6E-409C-BE32-E72D297353CC}">
              <c16:uniqueId val="{00000001-0AC7-431A-8D8B-8B6944F2889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1128.4100000000001</c:v>
                </c:pt>
                <c:pt idx="3">
                  <c:v>1065.08</c:v>
                </c:pt>
                <c:pt idx="4">
                  <c:v>1017.22</c:v>
                </c:pt>
              </c:numCache>
            </c:numRef>
          </c:val>
          <c:extLst>
            <c:ext xmlns:c16="http://schemas.microsoft.com/office/drawing/2014/chart" uri="{C3380CC4-5D6E-409C-BE32-E72D297353CC}">
              <c16:uniqueId val="{00000000-6C6B-4D79-BC8F-2C620BDB4B7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789.08</c:v>
                </c:pt>
                <c:pt idx="3">
                  <c:v>747.84</c:v>
                </c:pt>
                <c:pt idx="4">
                  <c:v>804.98</c:v>
                </c:pt>
              </c:numCache>
            </c:numRef>
          </c:val>
          <c:smooth val="0"/>
          <c:extLst>
            <c:ext xmlns:c16="http://schemas.microsoft.com/office/drawing/2014/chart" uri="{C3380CC4-5D6E-409C-BE32-E72D297353CC}">
              <c16:uniqueId val="{00000001-6C6B-4D79-BC8F-2C620BDB4B7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90.05</c:v>
                </c:pt>
                <c:pt idx="3">
                  <c:v>90.05</c:v>
                </c:pt>
                <c:pt idx="4">
                  <c:v>90.1</c:v>
                </c:pt>
              </c:numCache>
            </c:numRef>
          </c:val>
          <c:extLst>
            <c:ext xmlns:c16="http://schemas.microsoft.com/office/drawing/2014/chart" uri="{C3380CC4-5D6E-409C-BE32-E72D297353CC}">
              <c16:uniqueId val="{00000000-F63F-4D84-BE99-CB2B5DE363A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88.25</c:v>
                </c:pt>
                <c:pt idx="3">
                  <c:v>90.17</c:v>
                </c:pt>
                <c:pt idx="4">
                  <c:v>88.71</c:v>
                </c:pt>
              </c:numCache>
            </c:numRef>
          </c:val>
          <c:smooth val="0"/>
          <c:extLst>
            <c:ext xmlns:c16="http://schemas.microsoft.com/office/drawing/2014/chart" uri="{C3380CC4-5D6E-409C-BE32-E72D297353CC}">
              <c16:uniqueId val="{00000001-F63F-4D84-BE99-CB2B5DE363A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150</c:v>
                </c:pt>
                <c:pt idx="3">
                  <c:v>150</c:v>
                </c:pt>
                <c:pt idx="4">
                  <c:v>150</c:v>
                </c:pt>
              </c:numCache>
            </c:numRef>
          </c:val>
          <c:extLst>
            <c:ext xmlns:c16="http://schemas.microsoft.com/office/drawing/2014/chart" uri="{C3380CC4-5D6E-409C-BE32-E72D297353CC}">
              <c16:uniqueId val="{00000000-4FE7-41F1-BC2B-FD24D939C6E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176.37</c:v>
                </c:pt>
                <c:pt idx="3">
                  <c:v>173.17</c:v>
                </c:pt>
                <c:pt idx="4">
                  <c:v>174.8</c:v>
                </c:pt>
              </c:numCache>
            </c:numRef>
          </c:val>
          <c:smooth val="0"/>
          <c:extLst>
            <c:ext xmlns:c16="http://schemas.microsoft.com/office/drawing/2014/chart" uri="{C3380CC4-5D6E-409C-BE32-E72D297353CC}">
              <c16:uniqueId val="{00000001-4FE7-41F1-BC2B-FD24D939C6E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茨城県　つくばみらい市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45">
        <f>データ!S6</f>
        <v>53004</v>
      </c>
      <c r="AM8" s="45"/>
      <c r="AN8" s="45"/>
      <c r="AO8" s="45"/>
      <c r="AP8" s="45"/>
      <c r="AQ8" s="45"/>
      <c r="AR8" s="45"/>
      <c r="AS8" s="45"/>
      <c r="AT8" s="46">
        <f>データ!T6</f>
        <v>79.16</v>
      </c>
      <c r="AU8" s="46"/>
      <c r="AV8" s="46"/>
      <c r="AW8" s="46"/>
      <c r="AX8" s="46"/>
      <c r="AY8" s="46"/>
      <c r="AZ8" s="46"/>
      <c r="BA8" s="46"/>
      <c r="BB8" s="46">
        <f>データ!U6</f>
        <v>669.58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83.52</v>
      </c>
      <c r="J10" s="46"/>
      <c r="K10" s="46"/>
      <c r="L10" s="46"/>
      <c r="M10" s="46"/>
      <c r="N10" s="46"/>
      <c r="O10" s="46"/>
      <c r="P10" s="46">
        <f>データ!P6</f>
        <v>53.66</v>
      </c>
      <c r="Q10" s="46"/>
      <c r="R10" s="46"/>
      <c r="S10" s="46"/>
      <c r="T10" s="46"/>
      <c r="U10" s="46"/>
      <c r="V10" s="46"/>
      <c r="W10" s="46">
        <f>データ!Q6</f>
        <v>97.14</v>
      </c>
      <c r="X10" s="46"/>
      <c r="Y10" s="46"/>
      <c r="Z10" s="46"/>
      <c r="AA10" s="46"/>
      <c r="AB10" s="46"/>
      <c r="AC10" s="46"/>
      <c r="AD10" s="45">
        <f>データ!R6</f>
        <v>2750</v>
      </c>
      <c r="AE10" s="45"/>
      <c r="AF10" s="45"/>
      <c r="AG10" s="45"/>
      <c r="AH10" s="45"/>
      <c r="AI10" s="45"/>
      <c r="AJ10" s="45"/>
      <c r="AK10" s="2"/>
      <c r="AL10" s="45">
        <f>データ!V6</f>
        <v>28537</v>
      </c>
      <c r="AM10" s="45"/>
      <c r="AN10" s="45"/>
      <c r="AO10" s="45"/>
      <c r="AP10" s="45"/>
      <c r="AQ10" s="45"/>
      <c r="AR10" s="45"/>
      <c r="AS10" s="45"/>
      <c r="AT10" s="46">
        <f>データ!W6</f>
        <v>7.41</v>
      </c>
      <c r="AU10" s="46"/>
      <c r="AV10" s="46"/>
      <c r="AW10" s="46"/>
      <c r="AX10" s="46"/>
      <c r="AY10" s="46"/>
      <c r="AZ10" s="46"/>
      <c r="BA10" s="46"/>
      <c r="BB10" s="46">
        <f>データ!X6</f>
        <v>3851.15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MxrSfY8wGNT8/6+TZAwKelfVF9gYz4g5FjGybdBiPi/nnRqsbKgJ2tNM/m4px94K8Q5Iw+COgEiP9+/G3d4kHw==" saltValue="Xjc07jFG8J1Be2xSOIIsN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82350</v>
      </c>
      <c r="D6" s="19">
        <f t="shared" si="3"/>
        <v>46</v>
      </c>
      <c r="E6" s="19">
        <f t="shared" si="3"/>
        <v>17</v>
      </c>
      <c r="F6" s="19">
        <f t="shared" si="3"/>
        <v>1</v>
      </c>
      <c r="G6" s="19">
        <f t="shared" si="3"/>
        <v>0</v>
      </c>
      <c r="H6" s="19" t="str">
        <f t="shared" si="3"/>
        <v>茨城県　つくばみらい市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83.52</v>
      </c>
      <c r="P6" s="20">
        <f t="shared" si="3"/>
        <v>53.66</v>
      </c>
      <c r="Q6" s="20">
        <f t="shared" si="3"/>
        <v>97.14</v>
      </c>
      <c r="R6" s="20">
        <f t="shared" si="3"/>
        <v>2750</v>
      </c>
      <c r="S6" s="20">
        <f t="shared" si="3"/>
        <v>53004</v>
      </c>
      <c r="T6" s="20">
        <f t="shared" si="3"/>
        <v>79.16</v>
      </c>
      <c r="U6" s="20">
        <f t="shared" si="3"/>
        <v>669.58</v>
      </c>
      <c r="V6" s="20">
        <f t="shared" si="3"/>
        <v>28537</v>
      </c>
      <c r="W6" s="20">
        <f t="shared" si="3"/>
        <v>7.41</v>
      </c>
      <c r="X6" s="20">
        <f t="shared" si="3"/>
        <v>3851.15</v>
      </c>
      <c r="Y6" s="21" t="str">
        <f>IF(Y7="",NA(),Y7)</f>
        <v>-</v>
      </c>
      <c r="Z6" s="21" t="str">
        <f t="shared" ref="Z6:AH6" si="4">IF(Z7="",NA(),Z7)</f>
        <v>-</v>
      </c>
      <c r="AA6" s="21">
        <f t="shared" si="4"/>
        <v>127.98</v>
      </c>
      <c r="AB6" s="21">
        <f t="shared" si="4"/>
        <v>126.7</v>
      </c>
      <c r="AC6" s="21">
        <f t="shared" si="4"/>
        <v>128.38999999999999</v>
      </c>
      <c r="AD6" s="21" t="str">
        <f t="shared" si="4"/>
        <v>-</v>
      </c>
      <c r="AE6" s="21" t="str">
        <f t="shared" si="4"/>
        <v>-</v>
      </c>
      <c r="AF6" s="21">
        <f t="shared" si="4"/>
        <v>106.5</v>
      </c>
      <c r="AG6" s="21">
        <f t="shared" si="4"/>
        <v>106.22</v>
      </c>
      <c r="AH6" s="21">
        <f t="shared" si="4"/>
        <v>107.01</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18.36</v>
      </c>
      <c r="AR6" s="21">
        <f t="shared" si="5"/>
        <v>18.010000000000002</v>
      </c>
      <c r="AS6" s="21">
        <f t="shared" si="5"/>
        <v>23.86</v>
      </c>
      <c r="AT6" s="20" t="str">
        <f>IF(AT7="","",IF(AT7="-","【-】","【"&amp;SUBSTITUTE(TEXT(AT7,"#,##0.00"),"-","△")&amp;"】"))</f>
        <v>【3.15】</v>
      </c>
      <c r="AU6" s="21" t="str">
        <f>IF(AU7="",NA(),AU7)</f>
        <v>-</v>
      </c>
      <c r="AV6" s="21" t="str">
        <f t="shared" ref="AV6:BD6" si="6">IF(AV7="",NA(),AV7)</f>
        <v>-</v>
      </c>
      <c r="AW6" s="21">
        <f t="shared" si="6"/>
        <v>65.290000000000006</v>
      </c>
      <c r="AX6" s="21">
        <f t="shared" si="6"/>
        <v>86.03</v>
      </c>
      <c r="AY6" s="21">
        <f t="shared" si="6"/>
        <v>133.38999999999999</v>
      </c>
      <c r="AZ6" s="21" t="str">
        <f t="shared" si="6"/>
        <v>-</v>
      </c>
      <c r="BA6" s="21" t="str">
        <f t="shared" si="6"/>
        <v>-</v>
      </c>
      <c r="BB6" s="21">
        <f t="shared" si="6"/>
        <v>55.6</v>
      </c>
      <c r="BC6" s="21">
        <f t="shared" si="6"/>
        <v>59.4</v>
      </c>
      <c r="BD6" s="21">
        <f t="shared" si="6"/>
        <v>68.27</v>
      </c>
      <c r="BE6" s="20" t="str">
        <f>IF(BE7="","",IF(BE7="-","【-】","【"&amp;SUBSTITUTE(TEXT(BE7,"#,##0.00"),"-","△")&amp;"】"))</f>
        <v>【73.44】</v>
      </c>
      <c r="BF6" s="21" t="str">
        <f>IF(BF7="",NA(),BF7)</f>
        <v>-</v>
      </c>
      <c r="BG6" s="21" t="str">
        <f t="shared" ref="BG6:BO6" si="7">IF(BG7="",NA(),BG7)</f>
        <v>-</v>
      </c>
      <c r="BH6" s="21">
        <f t="shared" si="7"/>
        <v>1128.4100000000001</v>
      </c>
      <c r="BI6" s="21">
        <f t="shared" si="7"/>
        <v>1065.08</v>
      </c>
      <c r="BJ6" s="21">
        <f t="shared" si="7"/>
        <v>1017.22</v>
      </c>
      <c r="BK6" s="21" t="str">
        <f t="shared" si="7"/>
        <v>-</v>
      </c>
      <c r="BL6" s="21" t="str">
        <f t="shared" si="7"/>
        <v>-</v>
      </c>
      <c r="BM6" s="21">
        <f t="shared" si="7"/>
        <v>789.08</v>
      </c>
      <c r="BN6" s="21">
        <f t="shared" si="7"/>
        <v>747.84</v>
      </c>
      <c r="BO6" s="21">
        <f t="shared" si="7"/>
        <v>804.98</v>
      </c>
      <c r="BP6" s="20" t="str">
        <f>IF(BP7="","",IF(BP7="-","【-】","【"&amp;SUBSTITUTE(TEXT(BP7,"#,##0.00"),"-","△")&amp;"】"))</f>
        <v>【652.82】</v>
      </c>
      <c r="BQ6" s="21" t="str">
        <f>IF(BQ7="",NA(),BQ7)</f>
        <v>-</v>
      </c>
      <c r="BR6" s="21" t="str">
        <f t="shared" ref="BR6:BZ6" si="8">IF(BR7="",NA(),BR7)</f>
        <v>-</v>
      </c>
      <c r="BS6" s="21">
        <f t="shared" si="8"/>
        <v>90.05</v>
      </c>
      <c r="BT6" s="21">
        <f t="shared" si="8"/>
        <v>90.05</v>
      </c>
      <c r="BU6" s="21">
        <f t="shared" si="8"/>
        <v>90.1</v>
      </c>
      <c r="BV6" s="21" t="str">
        <f t="shared" si="8"/>
        <v>-</v>
      </c>
      <c r="BW6" s="21" t="str">
        <f t="shared" si="8"/>
        <v>-</v>
      </c>
      <c r="BX6" s="21">
        <f t="shared" si="8"/>
        <v>88.25</v>
      </c>
      <c r="BY6" s="21">
        <f t="shared" si="8"/>
        <v>90.17</v>
      </c>
      <c r="BZ6" s="21">
        <f t="shared" si="8"/>
        <v>88.71</v>
      </c>
      <c r="CA6" s="20" t="str">
        <f>IF(CA7="","",IF(CA7="-","【-】","【"&amp;SUBSTITUTE(TEXT(CA7,"#,##0.00"),"-","△")&amp;"】"))</f>
        <v>【97.61】</v>
      </c>
      <c r="CB6" s="21" t="str">
        <f>IF(CB7="",NA(),CB7)</f>
        <v>-</v>
      </c>
      <c r="CC6" s="21" t="str">
        <f t="shared" ref="CC6:CK6" si="9">IF(CC7="",NA(),CC7)</f>
        <v>-</v>
      </c>
      <c r="CD6" s="21">
        <f t="shared" si="9"/>
        <v>150</v>
      </c>
      <c r="CE6" s="21">
        <f t="shared" si="9"/>
        <v>150</v>
      </c>
      <c r="CF6" s="21">
        <f t="shared" si="9"/>
        <v>150</v>
      </c>
      <c r="CG6" s="21" t="str">
        <f t="shared" si="9"/>
        <v>-</v>
      </c>
      <c r="CH6" s="21" t="str">
        <f t="shared" si="9"/>
        <v>-</v>
      </c>
      <c r="CI6" s="21">
        <f t="shared" si="9"/>
        <v>176.37</v>
      </c>
      <c r="CJ6" s="21">
        <f t="shared" si="9"/>
        <v>173.17</v>
      </c>
      <c r="CK6" s="21">
        <f t="shared" si="9"/>
        <v>174.8</v>
      </c>
      <c r="CL6" s="20" t="str">
        <f>IF(CL7="","",IF(CL7="-","【-】","【"&amp;SUBSTITUTE(TEXT(CL7,"#,##0.00"),"-","△")&amp;"】"))</f>
        <v>【138.29】</v>
      </c>
      <c r="CM6" s="21" t="str">
        <f>IF(CM7="",NA(),CM7)</f>
        <v>-</v>
      </c>
      <c r="CN6" s="21" t="str">
        <f t="shared" ref="CN6:CV6" si="10">IF(CN7="",NA(),CN7)</f>
        <v>-</v>
      </c>
      <c r="CO6" s="21">
        <f t="shared" si="10"/>
        <v>51.36</v>
      </c>
      <c r="CP6" s="21">
        <f t="shared" si="10"/>
        <v>47.86</v>
      </c>
      <c r="CQ6" s="21">
        <f t="shared" si="10"/>
        <v>53.63</v>
      </c>
      <c r="CR6" s="21" t="str">
        <f t="shared" si="10"/>
        <v>-</v>
      </c>
      <c r="CS6" s="21" t="str">
        <f t="shared" si="10"/>
        <v>-</v>
      </c>
      <c r="CT6" s="21">
        <f t="shared" si="10"/>
        <v>56.72</v>
      </c>
      <c r="CU6" s="21">
        <f t="shared" si="10"/>
        <v>56.43</v>
      </c>
      <c r="CV6" s="21">
        <f t="shared" si="10"/>
        <v>55.82</v>
      </c>
      <c r="CW6" s="20" t="str">
        <f>IF(CW7="","",IF(CW7="-","【-】","【"&amp;SUBSTITUTE(TEXT(CW7,"#,##0.00"),"-","△")&amp;"】"))</f>
        <v>【59.10】</v>
      </c>
      <c r="CX6" s="21" t="str">
        <f>IF(CX7="",NA(),CX7)</f>
        <v>-</v>
      </c>
      <c r="CY6" s="21" t="str">
        <f t="shared" ref="CY6:DG6" si="11">IF(CY7="",NA(),CY7)</f>
        <v>-</v>
      </c>
      <c r="CZ6" s="21">
        <f t="shared" si="11"/>
        <v>96.6</v>
      </c>
      <c r="DA6" s="21">
        <f t="shared" si="11"/>
        <v>98.34</v>
      </c>
      <c r="DB6" s="21">
        <f t="shared" si="11"/>
        <v>98.64</v>
      </c>
      <c r="DC6" s="21" t="str">
        <f t="shared" si="11"/>
        <v>-</v>
      </c>
      <c r="DD6" s="21" t="str">
        <f t="shared" si="11"/>
        <v>-</v>
      </c>
      <c r="DE6" s="21">
        <f t="shared" si="11"/>
        <v>90.72</v>
      </c>
      <c r="DF6" s="21">
        <f t="shared" si="11"/>
        <v>91.07</v>
      </c>
      <c r="DG6" s="21">
        <f t="shared" si="11"/>
        <v>90.67</v>
      </c>
      <c r="DH6" s="20" t="str">
        <f>IF(DH7="","",IF(DH7="-","【-】","【"&amp;SUBSTITUTE(TEXT(DH7,"#,##0.00"),"-","△")&amp;"】"))</f>
        <v>【95.82】</v>
      </c>
      <c r="DI6" s="21" t="str">
        <f>IF(DI7="",NA(),DI7)</f>
        <v>-</v>
      </c>
      <c r="DJ6" s="21" t="str">
        <f t="shared" ref="DJ6:DR6" si="12">IF(DJ7="",NA(),DJ7)</f>
        <v>-</v>
      </c>
      <c r="DK6" s="21">
        <f t="shared" si="12"/>
        <v>3.33</v>
      </c>
      <c r="DL6" s="21">
        <f t="shared" si="12"/>
        <v>6.69</v>
      </c>
      <c r="DM6" s="21">
        <f t="shared" si="12"/>
        <v>9.84</v>
      </c>
      <c r="DN6" s="21" t="str">
        <f t="shared" si="12"/>
        <v>-</v>
      </c>
      <c r="DO6" s="21" t="str">
        <f t="shared" si="12"/>
        <v>-</v>
      </c>
      <c r="DP6" s="21">
        <f t="shared" si="12"/>
        <v>20.78</v>
      </c>
      <c r="DQ6" s="21">
        <f t="shared" si="12"/>
        <v>23.54</v>
      </c>
      <c r="DR6" s="21">
        <f t="shared" si="12"/>
        <v>25.86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1.34</v>
      </c>
      <c r="EB6" s="21">
        <f t="shared" si="13"/>
        <v>1.5</v>
      </c>
      <c r="EC6" s="21">
        <f t="shared" si="13"/>
        <v>1.4</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0.15</v>
      </c>
      <c r="EM6" s="21">
        <f t="shared" si="14"/>
        <v>0.15</v>
      </c>
      <c r="EN6" s="21">
        <f t="shared" si="14"/>
        <v>0.12</v>
      </c>
      <c r="EO6" s="20" t="str">
        <f>IF(EO7="","",IF(EO7="-","【-】","【"&amp;SUBSTITUTE(TEXT(EO7,"#,##0.00"),"-","△")&amp;"】"))</f>
        <v>【0.23】</v>
      </c>
    </row>
    <row r="7" spans="1:148" s="22" customFormat="1" x14ac:dyDescent="0.15">
      <c r="A7" s="14"/>
      <c r="B7" s="23">
        <v>2022</v>
      </c>
      <c r="C7" s="23">
        <v>82350</v>
      </c>
      <c r="D7" s="23">
        <v>46</v>
      </c>
      <c r="E7" s="23">
        <v>17</v>
      </c>
      <c r="F7" s="23">
        <v>1</v>
      </c>
      <c r="G7" s="23">
        <v>0</v>
      </c>
      <c r="H7" s="23" t="s">
        <v>96</v>
      </c>
      <c r="I7" s="23" t="s">
        <v>97</v>
      </c>
      <c r="J7" s="23" t="s">
        <v>98</v>
      </c>
      <c r="K7" s="23" t="s">
        <v>99</v>
      </c>
      <c r="L7" s="23" t="s">
        <v>100</v>
      </c>
      <c r="M7" s="23" t="s">
        <v>101</v>
      </c>
      <c r="N7" s="24" t="s">
        <v>102</v>
      </c>
      <c r="O7" s="24">
        <v>83.52</v>
      </c>
      <c r="P7" s="24">
        <v>53.66</v>
      </c>
      <c r="Q7" s="24">
        <v>97.14</v>
      </c>
      <c r="R7" s="24">
        <v>2750</v>
      </c>
      <c r="S7" s="24">
        <v>53004</v>
      </c>
      <c r="T7" s="24">
        <v>79.16</v>
      </c>
      <c r="U7" s="24">
        <v>669.58</v>
      </c>
      <c r="V7" s="24">
        <v>28537</v>
      </c>
      <c r="W7" s="24">
        <v>7.41</v>
      </c>
      <c r="X7" s="24">
        <v>3851.15</v>
      </c>
      <c r="Y7" s="24" t="s">
        <v>102</v>
      </c>
      <c r="Z7" s="24" t="s">
        <v>102</v>
      </c>
      <c r="AA7" s="24">
        <v>127.98</v>
      </c>
      <c r="AB7" s="24">
        <v>126.7</v>
      </c>
      <c r="AC7" s="24">
        <v>128.38999999999999</v>
      </c>
      <c r="AD7" s="24" t="s">
        <v>102</v>
      </c>
      <c r="AE7" s="24" t="s">
        <v>102</v>
      </c>
      <c r="AF7" s="24">
        <v>106.5</v>
      </c>
      <c r="AG7" s="24">
        <v>106.22</v>
      </c>
      <c r="AH7" s="24">
        <v>107.01</v>
      </c>
      <c r="AI7" s="24">
        <v>106.11</v>
      </c>
      <c r="AJ7" s="24" t="s">
        <v>102</v>
      </c>
      <c r="AK7" s="24" t="s">
        <v>102</v>
      </c>
      <c r="AL7" s="24">
        <v>0</v>
      </c>
      <c r="AM7" s="24">
        <v>0</v>
      </c>
      <c r="AN7" s="24">
        <v>0</v>
      </c>
      <c r="AO7" s="24" t="s">
        <v>102</v>
      </c>
      <c r="AP7" s="24" t="s">
        <v>102</v>
      </c>
      <c r="AQ7" s="24">
        <v>18.36</v>
      </c>
      <c r="AR7" s="24">
        <v>18.010000000000002</v>
      </c>
      <c r="AS7" s="24">
        <v>23.86</v>
      </c>
      <c r="AT7" s="24">
        <v>3.15</v>
      </c>
      <c r="AU7" s="24" t="s">
        <v>102</v>
      </c>
      <c r="AV7" s="24" t="s">
        <v>102</v>
      </c>
      <c r="AW7" s="24">
        <v>65.290000000000006</v>
      </c>
      <c r="AX7" s="24">
        <v>86.03</v>
      </c>
      <c r="AY7" s="24">
        <v>133.38999999999999</v>
      </c>
      <c r="AZ7" s="24" t="s">
        <v>102</v>
      </c>
      <c r="BA7" s="24" t="s">
        <v>102</v>
      </c>
      <c r="BB7" s="24">
        <v>55.6</v>
      </c>
      <c r="BC7" s="24">
        <v>59.4</v>
      </c>
      <c r="BD7" s="24">
        <v>68.27</v>
      </c>
      <c r="BE7" s="24">
        <v>73.44</v>
      </c>
      <c r="BF7" s="24" t="s">
        <v>102</v>
      </c>
      <c r="BG7" s="24" t="s">
        <v>102</v>
      </c>
      <c r="BH7" s="24">
        <v>1128.4100000000001</v>
      </c>
      <c r="BI7" s="24">
        <v>1065.08</v>
      </c>
      <c r="BJ7" s="24">
        <v>1017.22</v>
      </c>
      <c r="BK7" s="24" t="s">
        <v>102</v>
      </c>
      <c r="BL7" s="24" t="s">
        <v>102</v>
      </c>
      <c r="BM7" s="24">
        <v>789.08</v>
      </c>
      <c r="BN7" s="24">
        <v>747.84</v>
      </c>
      <c r="BO7" s="24">
        <v>804.98</v>
      </c>
      <c r="BP7" s="24">
        <v>652.82000000000005</v>
      </c>
      <c r="BQ7" s="24" t="s">
        <v>102</v>
      </c>
      <c r="BR7" s="24" t="s">
        <v>102</v>
      </c>
      <c r="BS7" s="24">
        <v>90.05</v>
      </c>
      <c r="BT7" s="24">
        <v>90.05</v>
      </c>
      <c r="BU7" s="24">
        <v>90.1</v>
      </c>
      <c r="BV7" s="24" t="s">
        <v>102</v>
      </c>
      <c r="BW7" s="24" t="s">
        <v>102</v>
      </c>
      <c r="BX7" s="24">
        <v>88.25</v>
      </c>
      <c r="BY7" s="24">
        <v>90.17</v>
      </c>
      <c r="BZ7" s="24">
        <v>88.71</v>
      </c>
      <c r="CA7" s="24">
        <v>97.61</v>
      </c>
      <c r="CB7" s="24" t="s">
        <v>102</v>
      </c>
      <c r="CC7" s="24" t="s">
        <v>102</v>
      </c>
      <c r="CD7" s="24">
        <v>150</v>
      </c>
      <c r="CE7" s="24">
        <v>150</v>
      </c>
      <c r="CF7" s="24">
        <v>150</v>
      </c>
      <c r="CG7" s="24" t="s">
        <v>102</v>
      </c>
      <c r="CH7" s="24" t="s">
        <v>102</v>
      </c>
      <c r="CI7" s="24">
        <v>176.37</v>
      </c>
      <c r="CJ7" s="24">
        <v>173.17</v>
      </c>
      <c r="CK7" s="24">
        <v>174.8</v>
      </c>
      <c r="CL7" s="24">
        <v>138.29</v>
      </c>
      <c r="CM7" s="24" t="s">
        <v>102</v>
      </c>
      <c r="CN7" s="24" t="s">
        <v>102</v>
      </c>
      <c r="CO7" s="24">
        <v>51.36</v>
      </c>
      <c r="CP7" s="24">
        <v>47.86</v>
      </c>
      <c r="CQ7" s="24">
        <v>53.63</v>
      </c>
      <c r="CR7" s="24" t="s">
        <v>102</v>
      </c>
      <c r="CS7" s="24" t="s">
        <v>102</v>
      </c>
      <c r="CT7" s="24">
        <v>56.72</v>
      </c>
      <c r="CU7" s="24">
        <v>56.43</v>
      </c>
      <c r="CV7" s="24">
        <v>55.82</v>
      </c>
      <c r="CW7" s="24">
        <v>59.1</v>
      </c>
      <c r="CX7" s="24" t="s">
        <v>102</v>
      </c>
      <c r="CY7" s="24" t="s">
        <v>102</v>
      </c>
      <c r="CZ7" s="24">
        <v>96.6</v>
      </c>
      <c r="DA7" s="24">
        <v>98.34</v>
      </c>
      <c r="DB7" s="24">
        <v>98.64</v>
      </c>
      <c r="DC7" s="24" t="s">
        <v>102</v>
      </c>
      <c r="DD7" s="24" t="s">
        <v>102</v>
      </c>
      <c r="DE7" s="24">
        <v>90.72</v>
      </c>
      <c r="DF7" s="24">
        <v>91.07</v>
      </c>
      <c r="DG7" s="24">
        <v>90.67</v>
      </c>
      <c r="DH7" s="24">
        <v>95.82</v>
      </c>
      <c r="DI7" s="24" t="s">
        <v>102</v>
      </c>
      <c r="DJ7" s="24" t="s">
        <v>102</v>
      </c>
      <c r="DK7" s="24">
        <v>3.33</v>
      </c>
      <c r="DL7" s="24">
        <v>6.69</v>
      </c>
      <c r="DM7" s="24">
        <v>9.84</v>
      </c>
      <c r="DN7" s="24" t="s">
        <v>102</v>
      </c>
      <c r="DO7" s="24" t="s">
        <v>102</v>
      </c>
      <c r="DP7" s="24">
        <v>20.78</v>
      </c>
      <c r="DQ7" s="24">
        <v>23.54</v>
      </c>
      <c r="DR7" s="24">
        <v>25.86</v>
      </c>
      <c r="DS7" s="24">
        <v>39.74</v>
      </c>
      <c r="DT7" s="24" t="s">
        <v>102</v>
      </c>
      <c r="DU7" s="24" t="s">
        <v>102</v>
      </c>
      <c r="DV7" s="24">
        <v>0</v>
      </c>
      <c r="DW7" s="24">
        <v>0</v>
      </c>
      <c r="DX7" s="24">
        <v>0</v>
      </c>
      <c r="DY7" s="24" t="s">
        <v>102</v>
      </c>
      <c r="DZ7" s="24" t="s">
        <v>102</v>
      </c>
      <c r="EA7" s="24">
        <v>1.34</v>
      </c>
      <c r="EB7" s="24">
        <v>1.5</v>
      </c>
      <c r="EC7" s="24">
        <v>1.4</v>
      </c>
      <c r="ED7" s="24">
        <v>7.62</v>
      </c>
      <c r="EE7" s="24" t="s">
        <v>102</v>
      </c>
      <c r="EF7" s="24" t="s">
        <v>102</v>
      </c>
      <c r="EG7" s="24">
        <v>0</v>
      </c>
      <c r="EH7" s="24">
        <v>0</v>
      </c>
      <c r="EI7" s="24">
        <v>0</v>
      </c>
      <c r="EJ7" s="24" t="s">
        <v>102</v>
      </c>
      <c r="EK7" s="24" t="s">
        <v>102</v>
      </c>
      <c r="EL7" s="24">
        <v>0.15</v>
      </c>
      <c r="EM7" s="24">
        <v>0.15</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111</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2024-02-22T01:00:17Z</cp:lastPrinted>
  <dcterms:created xsi:type="dcterms:W3CDTF">2023-12-12T00:43:44Z</dcterms:created>
  <dcterms:modified xsi:type="dcterms:W3CDTF">2024-02-22T01:00:30Z</dcterms:modified>
  <cp:category/>
</cp:coreProperties>
</file>