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5_公共下水道（法適）37\"/>
    </mc:Choice>
  </mc:AlternateContent>
  <workbookProtection workbookAlgorithmName="SHA-512" workbookHashValue="0qW/Ypz8mNpe4uGEzQZ9QLnXMpFczNkBP0Wuvm3ALre3A96XsTqB+C7zvnr8DuqEHYt1SfMnLMTV9Sg40YLW8A==" workbookSaltValue="zAA2xzbw5POxwXhsAGw1CQ==" workbookSpinCount="100000" lockStructure="1"/>
  <bookViews>
    <workbookView xWindow="0" yWindow="0" windowWidth="28800" windowHeight="114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<sst xmlns="http://schemas.openxmlformats.org/spreadsheetml/2006/main" count="275" uniqueCount="115">
  <si>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</si>
  <si>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</si>
  <si>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</si>
  <si>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</si>
  <si>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</si>
  <si>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</si>
  <si>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</si>
  <si>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</si>
  <si>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</si>
  <si>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</si>
  <si>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</si>
  <si>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</si>
  <si>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</si>
  <si>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</si>
  <si>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</si>
  <si>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</si>
  <si>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</si>
  <si>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</si>
  <si>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</si>
  <si>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</si>
  <si>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</si>
  <si>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</si>
  <si>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</si>
  <si>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</si>
  <si>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</si>
  <si>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</si>
  <si>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</si>
  <si>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</si>
  <si>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</si>
  <si>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</si>
  <si>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</si>
  <si>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</si>
  <si>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</si>
  <si>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</si>
  <si>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</si>
  <si>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</si>
  <si>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</si>
  <si>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</si>
  <si>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</si>
  <si>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</si>
  <si>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</si>
  <si>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</si>
  <si>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</si>
  <si>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</si>
  <si>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</si>
  <si>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</si>
  <si>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</si>
  <si>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</si>
  <si>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</si>
  <si>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</si>
  <si>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</si>
  <si>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</si>
  <si>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</si>
  <si>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</si>
  <si>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</si>
  <si>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</si>
  <si>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</si>
  <si>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</si>
  <si>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</si>
  <si>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</si>
  <si>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</si>
  <si>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</si>
  <si>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</si>
  <si>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</si>
  <si>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</si>
  <si>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</si>
  <si>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</si>
  <si>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</si>
  <si>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</si>
  <si>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</si>
  <si>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</si>
  <si>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</si>
  <si>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</si>
  <si>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</si>
  <si>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</si>
  <si>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</si>
  <si>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</si>
  <si>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</si>
  <si>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</si>
  <si>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</si>
  <si>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</si>
  <si>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</si>
  <si>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</si>
  <si>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</si>
  <si>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</si>
  <si>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</si>
  <si>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</si>
  <si>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</si>
  <si>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</si>
  <si>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</si>
  <si>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</si>
  <si>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</si>
  <si>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</si>
  <si>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</si>
  <si>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</si>
  <si>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鉾田市</t>
  </si>
  <si>
    <t>法適用</t>
  </si>
  <si>
    <t>下水道事業</t>
  </si>
  <si>
    <t>公共下水道</t>
  </si>
  <si>
    <t>Cd3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</si>
  <si>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</si>
  <si>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</si>
  <si>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</si>
  <si>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</si>
  <si>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</si>
  <si>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</si>
  <si>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</si>
  <si>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</si>
  <si>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</si>
  <si>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</si>
  <si>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</si>
  <si>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</si>
  <si>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17年3月に事業着手し、平成25年4月に第1期地区が供用開始した比較的新しい施設なので、管渠については老朽箇所はないが、電気機械設備等の耐用年数が短い資産については、定期的な点検や修繕により長寿命化を図っている。</t>
    <rPh sb="47" eb="49">
      <t>カンキョ</t>
    </rPh>
    <phoneticPr fontId="4"/>
  </si>
  <si>
    <t>①　使用料収入、一般会計繰入金等の収益で維持管理費や企業債支払利息はほぼ賄えている。ただし、経費回収率は約46％なので収益の大部分は一般会計からの繰入金となっている。
③　流動資産（現金等）が流動負債（1年以内の支払額）に対して約2.5倍あり、短期的な債務に対する支払能力は確保されている。
④　企業債は一般会計が負担することとしているので、比率は0となっている。
⑤　供用開始から間もないため、今後、経費回収率の増加を見込んでいる。前年度と比較して使用料収入が増加し、補助金等の減少により汚水処理費が減少したことにより経費回収率が向上した。使用料収入で賄えない費用については、一般会計繰入金を充当している。
⑥　接続者の増加に伴い年間有収水量は増加し、補助金等の減少により汚水処理費が減少したことにより、前年度と比較して汚水処理原価が低下した。今後も低下を見込でいる。
⑦　下水道接続が増加し、管渠整備も継続していることから処理水量も増加し、施設利用率が増加している。しかし、事業認可を受けている未整備処理施設があることから、引き続き接続率の向上を図り施設利用率向上に取組む必要がある。
⑧水洗化率
　接続率増加に伴い汚水処理人口は増えているが、管渠の新設工事により処理区域内人口も増加しているので水洗化率は微増である。</t>
    <rPh sb="52" eb="53">
      <t>ヤク</t>
    </rPh>
    <rPh sb="114" eb="115">
      <t>ヤク</t>
    </rPh>
    <rPh sb="198" eb="200">
      <t>コンゴ</t>
    </rPh>
    <rPh sb="201" eb="203">
      <t>ケイヒ</t>
    </rPh>
    <rPh sb="217" eb="220">
      <t>ゼンネンド</t>
    </rPh>
    <rPh sb="221" eb="223">
      <t>ヒカク</t>
    </rPh>
    <rPh sb="231" eb="233">
      <t>ゾウカ</t>
    </rPh>
    <rPh sb="235" eb="238">
      <t>ホジョキン</t>
    </rPh>
    <rPh sb="238" eb="239">
      <t>トウ</t>
    </rPh>
    <rPh sb="240" eb="242">
      <t>ゲンショウ</t>
    </rPh>
    <rPh sb="245" eb="250">
      <t>オスイショリヒ</t>
    </rPh>
    <rPh sb="251" eb="253">
      <t>ゲンショウ</t>
    </rPh>
    <rPh sb="260" eb="262">
      <t>ケイヒ</t>
    </rPh>
    <rPh sb="262" eb="265">
      <t>カイシュウリツ</t>
    </rPh>
    <rPh sb="266" eb="268">
      <t>コウジョウ</t>
    </rPh>
    <rPh sb="353" eb="356">
      <t>ゼンネンド</t>
    </rPh>
    <rPh sb="357" eb="359">
      <t>ヒカク</t>
    </rPh>
    <rPh sb="361" eb="365">
      <t>オスイショリ</t>
    </rPh>
    <rPh sb="365" eb="367">
      <t>ゲンカ</t>
    </rPh>
    <rPh sb="368" eb="370">
      <t>テイカ</t>
    </rPh>
    <rPh sb="394" eb="396">
      <t>ゾウカ</t>
    </rPh>
    <rPh sb="398" eb="400">
      <t>カンキョ</t>
    </rPh>
    <rPh sb="400" eb="402">
      <t>セイビ</t>
    </rPh>
    <rPh sb="403" eb="405">
      <t>ケイゾク</t>
    </rPh>
    <rPh sb="439" eb="443">
      <t>ジギョウニンカ</t>
    </rPh>
    <rPh sb="444" eb="445">
      <t>ウ</t>
    </rPh>
    <rPh sb="449" eb="452">
      <t>ミセイビ</t>
    </rPh>
    <rPh sb="452" eb="456">
      <t>ショリシセツ</t>
    </rPh>
    <rPh sb="464" eb="465">
      <t>ヒ</t>
    </rPh>
    <rPh sb="466" eb="467">
      <t>ツヅ</t>
    </rPh>
    <rPh sb="468" eb="471">
      <t>セツゾクリツ</t>
    </rPh>
    <rPh sb="472" eb="474">
      <t>コウジョウ</t>
    </rPh>
    <rPh sb="475" eb="476">
      <t>ハカ</t>
    </rPh>
    <rPh sb="477" eb="479">
      <t>シセツ</t>
    </rPh>
    <rPh sb="479" eb="482">
      <t>リヨウリツ</t>
    </rPh>
    <rPh sb="482" eb="484">
      <t>コウジョウ</t>
    </rPh>
    <rPh sb="485" eb="487">
      <t>トリク</t>
    </rPh>
    <rPh sb="488" eb="490">
      <t>ヒツヨウ</t>
    </rPh>
    <phoneticPr fontId="4"/>
  </si>
  <si>
    <t>　下水道接続者の増加により有収水量と料金収入が徐々に増えている。汚水処理費のうち、補助金等の支出が前年度と比較して少なくなったことより経費回収率や汚水処理原価が改善したが、引き続き汚水処理費の抑制を考慮する必要がある。
　経費回収率の数値からもわかるように、収益の大部分は一般会計からの繰入金によっているので、水洗化率を向上させ料金収入の増加を図っていく。
　今後も整備区域の拡大により料金収入の増加は見込まれるが、維持管理費の削減や接続率の向上により経営の改善を図る。</t>
    <rPh sb="32" eb="37">
      <t>オスイショリヒ</t>
    </rPh>
    <rPh sb="41" eb="44">
      <t>ホジョキン</t>
    </rPh>
    <rPh sb="44" eb="45">
      <t>トウ</t>
    </rPh>
    <rPh sb="46" eb="48">
      <t>シシュツ</t>
    </rPh>
    <rPh sb="49" eb="52">
      <t>ゼンネンド</t>
    </rPh>
    <rPh sb="53" eb="55">
      <t>ヒカク</t>
    </rPh>
    <rPh sb="57" eb="58">
      <t>スク</t>
    </rPh>
    <rPh sb="67" eb="69">
      <t>ケイヒ</t>
    </rPh>
    <rPh sb="69" eb="72">
      <t>カイシュウリツ</t>
    </rPh>
    <rPh sb="73" eb="77">
      <t>オスイショリ</t>
    </rPh>
    <rPh sb="77" eb="79">
      <t>ゲンカ</t>
    </rPh>
    <rPh sb="80" eb="82">
      <t>カイゼン</t>
    </rPh>
    <rPh sb="86" eb="87">
      <t>ヒ</t>
    </rPh>
    <rPh sb="88" eb="89">
      <t>ツヅ</t>
    </rPh>
    <rPh sb="94" eb="95">
      <t>ヒ</t>
    </rPh>
    <rPh sb="96" eb="98">
      <t>ヨクセイ</t>
    </rPh>
    <rPh sb="99" eb="101">
      <t>コウリョ</t>
    </rPh>
    <rPh sb="103" eb="105">
      <t>ヒツヨウ</t>
    </rPh>
    <rPh sb="155" eb="158">
      <t>スイセンカ</t>
    </rPh>
    <rPh sb="158" eb="159">
      <t>リツ</t>
    </rPh>
    <rPh sb="160" eb="162">
      <t>コウジョウ</t>
    </rPh>
    <rPh sb="164" eb="168">
      <t>リョウキンシュウニュウ</t>
    </rPh>
    <rPh sb="169" eb="171">
      <t>ゾウカ</t>
    </rPh>
    <rPh sb="172" eb="17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</si>
</sst>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E60-4222-ADCA-7B855651509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
                  <c:v>0</c:v>
                </c:pt>
                <c:pt idx="3" formatCode="#,##0.00;&quot;△&quot;#,##0.00">
                  <c:v>0</c:v>
                </c:pt>
                <c:pt idx="4">
                  <c:v>3.35</c:v>
                </c:pt>
              </c:numCache>
            </c:numRef>
          </c:val>
          <c:smooth val="0"/>
          <c:extLst>
            <c:ext xmlns:c16="http://schemas.microsoft.com/office/drawing/2014/chart" uri="{C3380CC4-5D6E-409C-BE32-E72D297353CC}">
              <c16:uniqueId val="{00000001-5E60-4222-ADCA-7B855651509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39</c:v>
                </c:pt>
                <c:pt idx="3">
                  <c:v>42.3</c:v>
                </c:pt>
                <c:pt idx="4">
                  <c:v>45.6</c:v>
                </c:pt>
              </c:numCache>
            </c:numRef>
          </c:val>
          <c:extLst>
            <c:ext xmlns:c16="http://schemas.microsoft.com/office/drawing/2014/chart" uri="{C3380CC4-5D6E-409C-BE32-E72D297353CC}">
              <c16:uniqueId val="{00000000-067C-47DA-9427-85DCCC6EC95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41.6</c:v>
                </c:pt>
                <c:pt idx="3">
                  <c:v>43.76</c:v>
                </c:pt>
                <c:pt idx="4">
                  <c:v>40.72</c:v>
                </c:pt>
              </c:numCache>
            </c:numRef>
          </c:val>
          <c:smooth val="0"/>
          <c:extLst>
            <c:ext xmlns:c16="http://schemas.microsoft.com/office/drawing/2014/chart" uri="{C3380CC4-5D6E-409C-BE32-E72D297353CC}">
              <c16:uniqueId val="{00000001-067C-47DA-9427-85DCCC6EC95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27.75</c:v>
                </c:pt>
                <c:pt idx="3">
                  <c:v>30.33</c:v>
                </c:pt>
                <c:pt idx="4">
                  <c:v>30.38</c:v>
                </c:pt>
              </c:numCache>
            </c:numRef>
          </c:val>
          <c:extLst>
            <c:ext xmlns:c16="http://schemas.microsoft.com/office/drawing/2014/chart" uri="{C3380CC4-5D6E-409C-BE32-E72D297353CC}">
              <c16:uniqueId val="{00000000-9D5D-4EAD-96C4-8BA8443686F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64.790000000000006</c:v>
                </c:pt>
                <c:pt idx="3">
                  <c:v>65.75</c:v>
                </c:pt>
                <c:pt idx="4">
                  <c:v>67.569999999999993</c:v>
                </c:pt>
              </c:numCache>
            </c:numRef>
          </c:val>
          <c:smooth val="0"/>
          <c:extLst>
            <c:ext xmlns:c16="http://schemas.microsoft.com/office/drawing/2014/chart" uri="{C3380CC4-5D6E-409C-BE32-E72D297353CC}">
              <c16:uniqueId val="{00000001-9D5D-4EAD-96C4-8BA8443686F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98.63</c:v>
                </c:pt>
                <c:pt idx="3">
                  <c:v>98.16</c:v>
                </c:pt>
                <c:pt idx="4">
                  <c:v>100.19</c:v>
                </c:pt>
              </c:numCache>
            </c:numRef>
          </c:val>
          <c:extLst>
            <c:ext xmlns:c16="http://schemas.microsoft.com/office/drawing/2014/chart" uri="{C3380CC4-5D6E-409C-BE32-E72D297353CC}">
              <c16:uniqueId val="{00000000-2324-4D31-B8D6-E1DB812DF2F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98.59</c:v>
                </c:pt>
                <c:pt idx="3">
                  <c:v>105.85</c:v>
                </c:pt>
                <c:pt idx="4">
                  <c:v>108.08</c:v>
                </c:pt>
              </c:numCache>
            </c:numRef>
          </c:val>
          <c:smooth val="0"/>
          <c:extLst>
            <c:ext xmlns:c16="http://schemas.microsoft.com/office/drawing/2014/chart" uri="{C3380CC4-5D6E-409C-BE32-E72D297353CC}">
              <c16:uniqueId val="{00000001-2324-4D31-B8D6-E1DB812DF2F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2.68</c:v>
                </c:pt>
                <c:pt idx="3">
                  <c:v>5.21</c:v>
                </c:pt>
                <c:pt idx="4">
                  <c:v>7.63</c:v>
                </c:pt>
              </c:numCache>
            </c:numRef>
          </c:val>
          <c:extLst>
            <c:ext xmlns:c16="http://schemas.microsoft.com/office/drawing/2014/chart" uri="{C3380CC4-5D6E-409C-BE32-E72D297353CC}">
              <c16:uniqueId val="{00000000-8712-4D56-907D-BFDCBC43EC9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10.82</c:v>
                </c:pt>
                <c:pt idx="3">
                  <c:v>15.36</c:v>
                </c:pt>
                <c:pt idx="4">
                  <c:v>13.17</c:v>
                </c:pt>
              </c:numCache>
            </c:numRef>
          </c:val>
          <c:smooth val="0"/>
          <c:extLst>
            <c:ext xmlns:c16="http://schemas.microsoft.com/office/drawing/2014/chart" uri="{C3380CC4-5D6E-409C-BE32-E72D297353CC}">
              <c16:uniqueId val="{00000001-8712-4D56-907D-BFDCBC43EC9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BAD-48BF-8312-8055F162964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BAD-48BF-8312-8055F162964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362-4F69-9811-E2003884E9B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79.680000000000007</c:v>
                </c:pt>
                <c:pt idx="3">
                  <c:v>106.88</c:v>
                </c:pt>
                <c:pt idx="4">
                  <c:v>15</c:v>
                </c:pt>
              </c:numCache>
            </c:numRef>
          </c:val>
          <c:smooth val="0"/>
          <c:extLst>
            <c:ext xmlns:c16="http://schemas.microsoft.com/office/drawing/2014/chart" uri="{C3380CC4-5D6E-409C-BE32-E72D297353CC}">
              <c16:uniqueId val="{00000001-A362-4F69-9811-E2003884E9B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353.22</c:v>
                </c:pt>
                <c:pt idx="3">
                  <c:v>311.62</c:v>
                </c:pt>
                <c:pt idx="4">
                  <c:v>246.79</c:v>
                </c:pt>
              </c:numCache>
            </c:numRef>
          </c:val>
          <c:extLst>
            <c:ext xmlns:c16="http://schemas.microsoft.com/office/drawing/2014/chart" uri="{C3380CC4-5D6E-409C-BE32-E72D297353CC}">
              <c16:uniqueId val="{00000000-3669-40B8-B293-759688218C8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183.7</c:v>
                </c:pt>
                <c:pt idx="3">
                  <c:v>157.30000000000001</c:v>
                </c:pt>
                <c:pt idx="4">
                  <c:v>224.97</c:v>
                </c:pt>
              </c:numCache>
            </c:numRef>
          </c:val>
          <c:smooth val="0"/>
          <c:extLst>
            <c:ext xmlns:c16="http://schemas.microsoft.com/office/drawing/2014/chart" uri="{C3380CC4-5D6E-409C-BE32-E72D297353CC}">
              <c16:uniqueId val="{00000001-3669-40B8-B293-759688218C8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B50-429A-BE9A-EDDD4E9C7E9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560.16</c:v>
                </c:pt>
                <c:pt idx="3">
                  <c:v>954.29</c:v>
                </c:pt>
                <c:pt idx="4">
                  <c:v>1332.23</c:v>
                </c:pt>
              </c:numCache>
            </c:numRef>
          </c:val>
          <c:smooth val="0"/>
          <c:extLst>
            <c:ext xmlns:c16="http://schemas.microsoft.com/office/drawing/2014/chart" uri="{C3380CC4-5D6E-409C-BE32-E72D297353CC}">
              <c16:uniqueId val="{00000001-2B50-429A-BE9A-EDDD4E9C7E9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34.93</c:v>
                </c:pt>
                <c:pt idx="3">
                  <c:v>34.86</c:v>
                </c:pt>
                <c:pt idx="4">
                  <c:v>46.63</c:v>
                </c:pt>
              </c:numCache>
            </c:numRef>
          </c:val>
          <c:extLst>
            <c:ext xmlns:c16="http://schemas.microsoft.com/office/drawing/2014/chart" uri="{C3380CC4-5D6E-409C-BE32-E72D297353CC}">
              <c16:uniqueId val="{00000000-3665-4B92-9610-3F17EFD1163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30.88</c:v>
                </c:pt>
                <c:pt idx="3">
                  <c:v>34.03</c:v>
                </c:pt>
                <c:pt idx="4">
                  <c:v>26.53</c:v>
                </c:pt>
              </c:numCache>
            </c:numRef>
          </c:val>
          <c:smooth val="0"/>
          <c:extLst>
            <c:ext xmlns:c16="http://schemas.microsoft.com/office/drawing/2014/chart" uri="{C3380CC4-5D6E-409C-BE32-E72D297353CC}">
              <c16:uniqueId val="{00000001-3665-4B92-9610-3F17EFD1163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481.88</c:v>
                </c:pt>
                <c:pt idx="3">
                  <c:v>485.48</c:v>
                </c:pt>
                <c:pt idx="4">
                  <c:v>365.94</c:v>
                </c:pt>
              </c:numCache>
            </c:numRef>
          </c:val>
          <c:extLst>
            <c:ext xmlns:c16="http://schemas.microsoft.com/office/drawing/2014/chart" uri="{C3380CC4-5D6E-409C-BE32-E72D297353CC}">
              <c16:uniqueId val="{00000000-6907-4C73-8B56-D6CA9297B4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525.91999999999996</c:v>
                </c:pt>
                <c:pt idx="3">
                  <c:v>470.79</c:v>
                </c:pt>
                <c:pt idx="4">
                  <c:v>628.99</c:v>
                </c:pt>
              </c:numCache>
            </c:numRef>
          </c:val>
          <c:smooth val="0"/>
          <c:extLst>
            <c:ext xmlns:c16="http://schemas.microsoft.com/office/drawing/2014/chart" uri="{C3380CC4-5D6E-409C-BE32-E72D297353CC}">
              <c16:uniqueId val="{00000001-6907-4C73-8B56-D6CA9297B4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49"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鉾田市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Cd3</v>
      </c>
      <c r="X8" s="35"/>
      <c r="Y8" s="35"/>
      <c r="Z8" s="35"/>
      <c r="AA8" s="35"/>
      <c r="AB8" s="35"/>
      <c r="AC8" s="35"/>
      <c r="AD8" s="36" t="str">
        <f>データ!$M$6</f>
        <v>非設置</v>
      </c>
      <c r="AE8" s="36"/>
      <c r="AF8" s="36"/>
      <c r="AG8" s="36"/>
      <c r="AH8" s="36"/>
      <c r="AI8" s="36"/>
      <c r="AJ8" s="36"/>
      <c r="AK8" s="3"/>
      <c r="AL8" s="37">
        <f>データ!S6</f>
        <v>47181</v>
      </c>
      <c r="AM8" s="37"/>
      <c r="AN8" s="37"/>
      <c r="AO8" s="37"/>
      <c r="AP8" s="37"/>
      <c r="AQ8" s="37"/>
      <c r="AR8" s="37"/>
      <c r="AS8" s="37"/>
      <c r="AT8" s="38">
        <f>データ!T6</f>
        <v>207.6</v>
      </c>
      <c r="AU8" s="38"/>
      <c r="AV8" s="38"/>
      <c r="AW8" s="38"/>
      <c r="AX8" s="38"/>
      <c r="AY8" s="38"/>
      <c r="AZ8" s="38"/>
      <c r="BA8" s="38"/>
      <c r="BB8" s="38">
        <f>データ!U6</f>
        <v>227.27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44.88</v>
      </c>
      <c r="J10" s="38"/>
      <c r="K10" s="38"/>
      <c r="L10" s="38"/>
      <c r="M10" s="38"/>
      <c r="N10" s="38"/>
      <c r="O10" s="38"/>
      <c r="P10" s="38">
        <f>データ!P6</f>
        <v>8.73</v>
      </c>
      <c r="Q10" s="38"/>
      <c r="R10" s="38"/>
      <c r="S10" s="38"/>
      <c r="T10" s="38"/>
      <c r="U10" s="38"/>
      <c r="V10" s="38"/>
      <c r="W10" s="38">
        <f>データ!Q6</f>
        <v>100.47</v>
      </c>
      <c r="X10" s="38"/>
      <c r="Y10" s="38"/>
      <c r="Z10" s="38"/>
      <c r="AA10" s="38"/>
      <c r="AB10" s="38"/>
      <c r="AC10" s="38"/>
      <c r="AD10" s="37">
        <f>データ!R6</f>
        <v>3740</v>
      </c>
      <c r="AE10" s="37"/>
      <c r="AF10" s="37"/>
      <c r="AG10" s="37"/>
      <c r="AH10" s="37"/>
      <c r="AI10" s="37"/>
      <c r="AJ10" s="37"/>
      <c r="AK10" s="2"/>
      <c r="AL10" s="37">
        <f>データ!V6</f>
        <v>4104</v>
      </c>
      <c r="AM10" s="37"/>
      <c r="AN10" s="37"/>
      <c r="AO10" s="37"/>
      <c r="AP10" s="37"/>
      <c r="AQ10" s="37"/>
      <c r="AR10" s="37"/>
      <c r="AS10" s="37"/>
      <c r="AT10" s="38">
        <f>データ!W6</f>
        <v>2.12</v>
      </c>
      <c r="AU10" s="38"/>
      <c r="AV10" s="38"/>
      <c r="AW10" s="38"/>
      <c r="AX10" s="38"/>
      <c r="AY10" s="38"/>
      <c r="AZ10" s="38"/>
      <c r="BA10" s="38"/>
      <c r="BB10" s="38">
        <f>データ!X6</f>
        <v>1935.85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112</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igMLFGwRXAzII3KLo5+0zhY+6a7eNc5WTjhmpjXKX/A9l8Di8eicsVf7ooTx33S4T/QRSNB3VLj3RiVYVCO7nw==" saltValue="VTuRARGqMqqthW8IgRBvn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82341</v>
      </c>
      <c r="D6" s="19">
        <f t="shared" si="3"/>
        <v>46</v>
      </c>
      <c r="E6" s="19">
        <f t="shared" si="3"/>
        <v>17</v>
      </c>
      <c r="F6" s="19">
        <f t="shared" si="3"/>
        <v>1</v>
      </c>
      <c r="G6" s="19">
        <f t="shared" si="3"/>
        <v>0</v>
      </c>
      <c r="H6" s="19" t="str">
        <f t="shared" si="3"/>
        <v>茨城県　鉾田市</v>
      </c>
      <c r="I6" s="19" t="str">
        <f t="shared" si="3"/>
        <v>法適用</v>
      </c>
      <c r="J6" s="19" t="str">
        <f t="shared" si="3"/>
        <v>下水道事業</v>
      </c>
      <c r="K6" s="19" t="str">
        <f t="shared" si="3"/>
        <v>公共下水道</v>
      </c>
      <c r="L6" s="19" t="str">
        <f t="shared" si="3"/>
        <v>Cd3</v>
      </c>
      <c r="M6" s="19" t="str">
        <f t="shared" si="3"/>
        <v>非設置</v>
      </c>
      <c r="N6" s="20" t="str">
        <f t="shared" si="3"/>
        <v>-</v>
      </c>
      <c r="O6" s="20">
        <f t="shared" si="3"/>
        <v>44.88</v>
      </c>
      <c r="P6" s="20">
        <f t="shared" si="3"/>
        <v>8.73</v>
      </c>
      <c r="Q6" s="20">
        <f t="shared" si="3"/>
        <v>100.47</v>
      </c>
      <c r="R6" s="20">
        <f t="shared" si="3"/>
        <v>3740</v>
      </c>
      <c r="S6" s="20">
        <f t="shared" si="3"/>
        <v>47181</v>
      </c>
      <c r="T6" s="20">
        <f t="shared" si="3"/>
        <v>207.6</v>
      </c>
      <c r="U6" s="20">
        <f t="shared" si="3"/>
        <v>227.27</v>
      </c>
      <c r="V6" s="20">
        <f t="shared" si="3"/>
        <v>4104</v>
      </c>
      <c r="W6" s="20">
        <f t="shared" si="3"/>
        <v>2.12</v>
      </c>
      <c r="X6" s="20">
        <f t="shared" si="3"/>
        <v>1935.85</v>
      </c>
      <c r="Y6" s="21" t="str">
        <f>IF(Y7="",NA(),Y7)</f>
        <v>-</v>
      </c>
      <c r="Z6" s="21" t="str">
        <f t="shared" ref="Z6:AH6" si="4">IF(Z7="",NA(),Z7)</f>
        <v>-</v>
      </c>
      <c r="AA6" s="21">
        <f t="shared" si="4"/>
        <v>98.63</v>
      </c>
      <c r="AB6" s="21">
        <f t="shared" si="4"/>
        <v>98.16</v>
      </c>
      <c r="AC6" s="21">
        <f t="shared" si="4"/>
        <v>100.19</v>
      </c>
      <c r="AD6" s="21" t="str">
        <f t="shared" si="4"/>
        <v>-</v>
      </c>
      <c r="AE6" s="21" t="str">
        <f t="shared" si="4"/>
        <v>-</v>
      </c>
      <c r="AF6" s="21">
        <f t="shared" si="4"/>
        <v>98.59</v>
      </c>
      <c r="AG6" s="21">
        <f t="shared" si="4"/>
        <v>105.85</v>
      </c>
      <c r="AH6" s="21">
        <f t="shared" si="4"/>
        <v>108.08</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79.680000000000007</v>
      </c>
      <c r="AR6" s="21">
        <f t="shared" si="5"/>
        <v>106.88</v>
      </c>
      <c r="AS6" s="21">
        <f t="shared" si="5"/>
        <v>15</v>
      </c>
      <c r="AT6" s="20" t="str">
        <f>IF(AT7="","",IF(AT7="-","【-】","【"&amp;SUBSTITUTE(TEXT(AT7,"#,##0.00"),"-","△")&amp;"】"))</f>
        <v>【3.15】</v>
      </c>
      <c r="AU6" s="21" t="str">
        <f>IF(AU7="",NA(),AU7)</f>
        <v>-</v>
      </c>
      <c r="AV6" s="21" t="str">
        <f t="shared" ref="AV6:BD6" si="6">IF(AV7="",NA(),AV7)</f>
        <v>-</v>
      </c>
      <c r="AW6" s="21">
        <f t="shared" si="6"/>
        <v>353.22</v>
      </c>
      <c r="AX6" s="21">
        <f t="shared" si="6"/>
        <v>311.62</v>
      </c>
      <c r="AY6" s="21">
        <f t="shared" si="6"/>
        <v>246.79</v>
      </c>
      <c r="AZ6" s="21" t="str">
        <f t="shared" si="6"/>
        <v>-</v>
      </c>
      <c r="BA6" s="21" t="str">
        <f t="shared" si="6"/>
        <v>-</v>
      </c>
      <c r="BB6" s="21">
        <f t="shared" si="6"/>
        <v>183.7</v>
      </c>
      <c r="BC6" s="21">
        <f t="shared" si="6"/>
        <v>157.30000000000001</v>
      </c>
      <c r="BD6" s="21">
        <f t="shared" si="6"/>
        <v>224.97</v>
      </c>
      <c r="BE6" s="20" t="str">
        <f>IF(BE7="","",IF(BE7="-","【-】","【"&amp;SUBSTITUTE(TEXT(BE7,"#,##0.00"),"-","△")&amp;"】"))</f>
        <v>【73.44】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560.16</v>
      </c>
      <c r="BN6" s="21">
        <f t="shared" si="7"/>
        <v>954.29</v>
      </c>
      <c r="BO6" s="21">
        <f t="shared" si="7"/>
        <v>1332.23</v>
      </c>
      <c r="BP6" s="20" t="str">
        <f>IF(BP7="","",IF(BP7="-","【-】","【"&amp;SUBSTITUTE(TEXT(BP7,"#,##0.00"),"-","△")&amp;"】"))</f>
        <v>【652.82】</v>
      </c>
      <c r="BQ6" s="21" t="str">
        <f>IF(BQ7="",NA(),BQ7)</f>
        <v>-</v>
      </c>
      <c r="BR6" s="21" t="str">
        <f t="shared" ref="BR6:BZ6" si="8">IF(BR7="",NA(),BR7)</f>
        <v>-</v>
      </c>
      <c r="BS6" s="21">
        <f t="shared" si="8"/>
        <v>34.93</v>
      </c>
      <c r="BT6" s="21">
        <f t="shared" si="8"/>
        <v>34.86</v>
      </c>
      <c r="BU6" s="21">
        <f t="shared" si="8"/>
        <v>46.63</v>
      </c>
      <c r="BV6" s="21" t="str">
        <f t="shared" si="8"/>
        <v>-</v>
      </c>
      <c r="BW6" s="21" t="str">
        <f t="shared" si="8"/>
        <v>-</v>
      </c>
      <c r="BX6" s="21">
        <f t="shared" si="8"/>
        <v>30.88</v>
      </c>
      <c r="BY6" s="21">
        <f t="shared" si="8"/>
        <v>34.03</v>
      </c>
      <c r="BZ6" s="21">
        <f t="shared" si="8"/>
        <v>26.53</v>
      </c>
      <c r="CA6" s="20" t="str">
        <f>IF(CA7="","",IF(CA7="-","【-】","【"&amp;SUBSTITUTE(TEXT(CA7,"#,##0.00"),"-","△")&amp;"】"))</f>
        <v>【97.61】</v>
      </c>
      <c r="CB6" s="21" t="str">
        <f>IF(CB7="",NA(),CB7)</f>
        <v>-</v>
      </c>
      <c r="CC6" s="21" t="str">
        <f t="shared" ref="CC6:CK6" si="9">IF(CC7="",NA(),CC7)</f>
        <v>-</v>
      </c>
      <c r="CD6" s="21">
        <f t="shared" si="9"/>
        <v>481.88</v>
      </c>
      <c r="CE6" s="21">
        <f t="shared" si="9"/>
        <v>485.48</v>
      </c>
      <c r="CF6" s="21">
        <f t="shared" si="9"/>
        <v>365.94</v>
      </c>
      <c r="CG6" s="21" t="str">
        <f t="shared" si="9"/>
        <v>-</v>
      </c>
      <c r="CH6" s="21" t="str">
        <f t="shared" si="9"/>
        <v>-</v>
      </c>
      <c r="CI6" s="21">
        <f t="shared" si="9"/>
        <v>525.91999999999996</v>
      </c>
      <c r="CJ6" s="21">
        <f t="shared" si="9"/>
        <v>470.79</v>
      </c>
      <c r="CK6" s="21">
        <f t="shared" si="9"/>
        <v>628.99</v>
      </c>
      <c r="CL6" s="20" t="str">
        <f>IF(CL7="","",IF(CL7="-","【-】","【"&amp;SUBSTITUTE(TEXT(CL7,"#,##0.00"),"-","△")&amp;"】"))</f>
        <v>【138.29】</v>
      </c>
      <c r="CM6" s="21" t="str">
        <f>IF(CM7="",NA(),CM7)</f>
        <v>-</v>
      </c>
      <c r="CN6" s="21" t="str">
        <f t="shared" ref="CN6:CV6" si="10">IF(CN7="",NA(),CN7)</f>
        <v>-</v>
      </c>
      <c r="CO6" s="21">
        <f t="shared" si="10"/>
        <v>39</v>
      </c>
      <c r="CP6" s="21">
        <f t="shared" si="10"/>
        <v>42.3</v>
      </c>
      <c r="CQ6" s="21">
        <f t="shared" si="10"/>
        <v>45.6</v>
      </c>
      <c r="CR6" s="21" t="str">
        <f t="shared" si="10"/>
        <v>-</v>
      </c>
      <c r="CS6" s="21" t="str">
        <f t="shared" si="10"/>
        <v>-</v>
      </c>
      <c r="CT6" s="21">
        <f t="shared" si="10"/>
        <v>41.6</v>
      </c>
      <c r="CU6" s="21">
        <f t="shared" si="10"/>
        <v>43.76</v>
      </c>
      <c r="CV6" s="21">
        <f t="shared" si="10"/>
        <v>40.72</v>
      </c>
      <c r="CW6" s="20" t="str">
        <f>IF(CW7="","",IF(CW7="-","【-】","【"&amp;SUBSTITUTE(TEXT(CW7,"#,##0.00"),"-","△")&amp;"】"))</f>
        <v>【59.10】</v>
      </c>
      <c r="CX6" s="21" t="str">
        <f>IF(CX7="",NA(),CX7)</f>
        <v>-</v>
      </c>
      <c r="CY6" s="21" t="str">
        <f t="shared" ref="CY6:DG6" si="11">IF(CY7="",NA(),CY7)</f>
        <v>-</v>
      </c>
      <c r="CZ6" s="21">
        <f t="shared" si="11"/>
        <v>27.75</v>
      </c>
      <c r="DA6" s="21">
        <f t="shared" si="11"/>
        <v>30.33</v>
      </c>
      <c r="DB6" s="21">
        <f t="shared" si="11"/>
        <v>30.38</v>
      </c>
      <c r="DC6" s="21" t="str">
        <f t="shared" si="11"/>
        <v>-</v>
      </c>
      <c r="DD6" s="21" t="str">
        <f t="shared" si="11"/>
        <v>-</v>
      </c>
      <c r="DE6" s="21">
        <f t="shared" si="11"/>
        <v>64.790000000000006</v>
      </c>
      <c r="DF6" s="21">
        <f t="shared" si="11"/>
        <v>65.75</v>
      </c>
      <c r="DG6" s="21">
        <f t="shared" si="11"/>
        <v>67.569999999999993</v>
      </c>
      <c r="DH6" s="20" t="str">
        <f>IF(DH7="","",IF(DH7="-","【-】","【"&amp;SUBSTITUTE(TEXT(DH7,"#,##0.00"),"-","△")&amp;"】"))</f>
        <v>【95.82】</v>
      </c>
      <c r="DI6" s="21" t="str">
        <f>IF(DI7="",NA(),DI7)</f>
        <v>-</v>
      </c>
      <c r="DJ6" s="21" t="str">
        <f t="shared" ref="DJ6:DR6" si="12">IF(DJ7="",NA(),DJ7)</f>
        <v>-</v>
      </c>
      <c r="DK6" s="21">
        <f t="shared" si="12"/>
        <v>2.68</v>
      </c>
      <c r="DL6" s="21">
        <f t="shared" si="12"/>
        <v>5.21</v>
      </c>
      <c r="DM6" s="21">
        <f t="shared" si="12"/>
        <v>7.63</v>
      </c>
      <c r="DN6" s="21" t="str">
        <f t="shared" si="12"/>
        <v>-</v>
      </c>
      <c r="DO6" s="21" t="str">
        <f t="shared" si="12"/>
        <v>-</v>
      </c>
      <c r="DP6" s="21">
        <f t="shared" si="12"/>
        <v>10.82</v>
      </c>
      <c r="DQ6" s="21">
        <f t="shared" si="12"/>
        <v>15.36</v>
      </c>
      <c r="DR6" s="21">
        <f t="shared" si="12"/>
        <v>13.17</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0">
        <f t="shared" si="14"/>
        <v>0</v>
      </c>
      <c r="EM6" s="20">
        <f t="shared" si="14"/>
        <v>0</v>
      </c>
      <c r="EN6" s="21">
        <f t="shared" si="14"/>
        <v>3.35</v>
      </c>
      <c r="EO6" s="20" t="str">
        <f>IF(EO7="","",IF(EO7="-","【-】","【"&amp;SUBSTITUTE(TEXT(EO7,"#,##0.00"),"-","△")&amp;"】"))</f>
        <v>【0.23】</v>
      </c>
    </row>
    <row r="7" spans="1:148" s="22" customFormat="1" x14ac:dyDescent="0.15">
      <c r="A7" s="14"/>
      <c r="B7" s="23">
        <v>2022</v>
      </c>
      <c r="C7" s="23">
        <v>82341</v>
      </c>
      <c r="D7" s="23">
        <v>46</v>
      </c>
      <c r="E7" s="23">
        <v>17</v>
      </c>
      <c r="F7" s="23">
        <v>1</v>
      </c>
      <c r="G7" s="23">
        <v>0</v>
      </c>
      <c r="H7" s="23" t="s">
        <v>95</v>
      </c>
      <c r="I7" s="23" t="s">
        <v>96</v>
      </c>
      <c r="J7" s="23" t="s">
        <v>97</v>
      </c>
      <c r="K7" s="23" t="s">
        <v>98</v>
      </c>
      <c r="L7" s="23" t="s">
        <v>99</v>
      </c>
      <c r="M7" s="23" t="s">
        <v>100</v>
      </c>
      <c r="N7" s="24" t="s">
        <v>101</v>
      </c>
      <c r="O7" s="24">
        <v>44.88</v>
      </c>
      <c r="P7" s="24">
        <v>8.73</v>
      </c>
      <c r="Q7" s="24">
        <v>100.47</v>
      </c>
      <c r="R7" s="24">
        <v>3740</v>
      </c>
      <c r="S7" s="24">
        <v>47181</v>
      </c>
      <c r="T7" s="24">
        <v>207.6</v>
      </c>
      <c r="U7" s="24">
        <v>227.27</v>
      </c>
      <c r="V7" s="24">
        <v>4104</v>
      </c>
      <c r="W7" s="24">
        <v>2.12</v>
      </c>
      <c r="X7" s="24">
        <v>1935.85</v>
      </c>
      <c r="Y7" s="24" t="s">
        <v>101</v>
      </c>
      <c r="Z7" s="24" t="s">
        <v>101</v>
      </c>
      <c r="AA7" s="24">
        <v>98.63</v>
      </c>
      <c r="AB7" s="24">
        <v>98.16</v>
      </c>
      <c r="AC7" s="24">
        <v>100.19</v>
      </c>
      <c r="AD7" s="24" t="s">
        <v>101</v>
      </c>
      <c r="AE7" s="24" t="s">
        <v>101</v>
      </c>
      <c r="AF7" s="24">
        <v>98.59</v>
      </c>
      <c r="AG7" s="24">
        <v>105.85</v>
      </c>
      <c r="AH7" s="24">
        <v>108.08</v>
      </c>
      <c r="AI7" s="24">
        <v>106.11</v>
      </c>
      <c r="AJ7" s="24" t="s">
        <v>101</v>
      </c>
      <c r="AK7" s="24" t="s">
        <v>101</v>
      </c>
      <c r="AL7" s="24">
        <v>0</v>
      </c>
      <c r="AM7" s="24">
        <v>0</v>
      </c>
      <c r="AN7" s="24">
        <v>0</v>
      </c>
      <c r="AO7" s="24" t="s">
        <v>101</v>
      </c>
      <c r="AP7" s="24" t="s">
        <v>101</v>
      </c>
      <c r="AQ7" s="24">
        <v>79.680000000000007</v>
      </c>
      <c r="AR7" s="24">
        <v>106.88</v>
      </c>
      <c r="AS7" s="24">
        <v>15</v>
      </c>
      <c r="AT7" s="24">
        <v>3.15</v>
      </c>
      <c r="AU7" s="24" t="s">
        <v>101</v>
      </c>
      <c r="AV7" s="24" t="s">
        <v>101</v>
      </c>
      <c r="AW7" s="24">
        <v>353.22</v>
      </c>
      <c r="AX7" s="24">
        <v>311.62</v>
      </c>
      <c r="AY7" s="24">
        <v>246.79</v>
      </c>
      <c r="AZ7" s="24" t="s">
        <v>101</v>
      </c>
      <c r="BA7" s="24" t="s">
        <v>101</v>
      </c>
      <c r="BB7" s="24">
        <v>183.7</v>
      </c>
      <c r="BC7" s="24">
        <v>157.30000000000001</v>
      </c>
      <c r="BD7" s="24">
        <v>224.97</v>
      </c>
      <c r="BE7" s="24">
        <v>73.44</v>
      </c>
      <c r="BF7" s="24" t="s">
        <v>101</v>
      </c>
      <c r="BG7" s="24" t="s">
        <v>101</v>
      </c>
      <c r="BH7" s="24">
        <v>0</v>
      </c>
      <c r="BI7" s="24">
        <v>0</v>
      </c>
      <c r="BJ7" s="24">
        <v>0</v>
      </c>
      <c r="BK7" s="24" t="s">
        <v>101</v>
      </c>
      <c r="BL7" s="24" t="s">
        <v>101</v>
      </c>
      <c r="BM7" s="24">
        <v>560.16</v>
      </c>
      <c r="BN7" s="24">
        <v>954.29</v>
      </c>
      <c r="BO7" s="24">
        <v>1332.23</v>
      </c>
      <c r="BP7" s="24">
        <v>652.82000000000005</v>
      </c>
      <c r="BQ7" s="24" t="s">
        <v>101</v>
      </c>
      <c r="BR7" s="24" t="s">
        <v>101</v>
      </c>
      <c r="BS7" s="24">
        <v>34.93</v>
      </c>
      <c r="BT7" s="24">
        <v>34.86</v>
      </c>
      <c r="BU7" s="24">
        <v>46.63</v>
      </c>
      <c r="BV7" s="24" t="s">
        <v>101</v>
      </c>
      <c r="BW7" s="24" t="s">
        <v>101</v>
      </c>
      <c r="BX7" s="24">
        <v>30.88</v>
      </c>
      <c r="BY7" s="24">
        <v>34.03</v>
      </c>
      <c r="BZ7" s="24">
        <v>26.53</v>
      </c>
      <c r="CA7" s="24">
        <v>97.61</v>
      </c>
      <c r="CB7" s="24" t="s">
        <v>101</v>
      </c>
      <c r="CC7" s="24" t="s">
        <v>101</v>
      </c>
      <c r="CD7" s="24">
        <v>481.88</v>
      </c>
      <c r="CE7" s="24">
        <v>485.48</v>
      </c>
      <c r="CF7" s="24">
        <v>365.94</v>
      </c>
      <c r="CG7" s="24" t="s">
        <v>101</v>
      </c>
      <c r="CH7" s="24" t="s">
        <v>101</v>
      </c>
      <c r="CI7" s="24">
        <v>525.91999999999996</v>
      </c>
      <c r="CJ7" s="24">
        <v>470.79</v>
      </c>
      <c r="CK7" s="24">
        <v>628.99</v>
      </c>
      <c r="CL7" s="24">
        <v>138.29</v>
      </c>
      <c r="CM7" s="24" t="s">
        <v>101</v>
      </c>
      <c r="CN7" s="24" t="s">
        <v>101</v>
      </c>
      <c r="CO7" s="24">
        <v>39</v>
      </c>
      <c r="CP7" s="24">
        <v>42.3</v>
      </c>
      <c r="CQ7" s="24">
        <v>45.6</v>
      </c>
      <c r="CR7" s="24" t="s">
        <v>101</v>
      </c>
      <c r="CS7" s="24" t="s">
        <v>101</v>
      </c>
      <c r="CT7" s="24">
        <v>41.6</v>
      </c>
      <c r="CU7" s="24">
        <v>43.76</v>
      </c>
      <c r="CV7" s="24">
        <v>40.72</v>
      </c>
      <c r="CW7" s="24">
        <v>59.1</v>
      </c>
      <c r="CX7" s="24" t="s">
        <v>101</v>
      </c>
      <c r="CY7" s="24" t="s">
        <v>101</v>
      </c>
      <c r="CZ7" s="24">
        <v>27.75</v>
      </c>
      <c r="DA7" s="24">
        <v>30.33</v>
      </c>
      <c r="DB7" s="24">
        <v>30.38</v>
      </c>
      <c r="DC7" s="24" t="s">
        <v>101</v>
      </c>
      <c r="DD7" s="24" t="s">
        <v>101</v>
      </c>
      <c r="DE7" s="24">
        <v>64.790000000000006</v>
      </c>
      <c r="DF7" s="24">
        <v>65.75</v>
      </c>
      <c r="DG7" s="24">
        <v>67.569999999999993</v>
      </c>
      <c r="DH7" s="24">
        <v>95.82</v>
      </c>
      <c r="DI7" s="24" t="s">
        <v>101</v>
      </c>
      <c r="DJ7" s="24" t="s">
        <v>101</v>
      </c>
      <c r="DK7" s="24">
        <v>2.68</v>
      </c>
      <c r="DL7" s="24">
        <v>5.21</v>
      </c>
      <c r="DM7" s="24">
        <v>7.63</v>
      </c>
      <c r="DN7" s="24" t="s">
        <v>101</v>
      </c>
      <c r="DO7" s="24" t="s">
        <v>101</v>
      </c>
      <c r="DP7" s="24">
        <v>10.82</v>
      </c>
      <c r="DQ7" s="24">
        <v>15.36</v>
      </c>
      <c r="DR7" s="24">
        <v>13.17</v>
      </c>
      <c r="DS7" s="24">
        <v>39.74</v>
      </c>
      <c r="DT7" s="24" t="s">
        <v>101</v>
      </c>
      <c r="DU7" s="24" t="s">
        <v>101</v>
      </c>
      <c r="DV7" s="24">
        <v>0</v>
      </c>
      <c r="DW7" s="24">
        <v>0</v>
      </c>
      <c r="DX7" s="24">
        <v>0</v>
      </c>
      <c r="DY7" s="24" t="s">
        <v>101</v>
      </c>
      <c r="DZ7" s="24" t="s">
        <v>101</v>
      </c>
      <c r="EA7" s="24">
        <v>0</v>
      </c>
      <c r="EB7" s="24">
        <v>0</v>
      </c>
      <c r="EC7" s="24">
        <v>0</v>
      </c>
      <c r="ED7" s="24">
        <v>7.62</v>
      </c>
      <c r="EE7" s="24" t="s">
        <v>101</v>
      </c>
      <c r="EF7" s="24" t="s">
        <v>101</v>
      </c>
      <c r="EG7" s="24">
        <v>0</v>
      </c>
      <c r="EH7" s="24">
        <v>0</v>
      </c>
      <c r="EI7" s="24">
        <v>0</v>
      </c>
      <c r="EJ7" s="24" t="s">
        <v>101</v>
      </c>
      <c r="EK7" s="24" t="s">
        <v>101</v>
      </c>
      <c r="EL7" s="24">
        <v>0</v>
      </c>
      <c r="EM7" s="24">
        <v>0</v>
      </c>
      <c r="EN7" s="24">
        <v>3.35</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2024-01-29T01:08:48Z</cp:lastPrinted>
  <dcterms:created xsi:type="dcterms:W3CDTF">2023-12-12T00:43:43Z</dcterms:created>
  <dcterms:modified xsi:type="dcterms:W3CDTF">2024-02-21T06:37:37Z</dcterms:modified>
  <cp:category/>
</cp:coreProperties>
</file>