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上下水道部下水道課\【下水道G】\令和5年度\18予算・決算\決算\5.経営分析（R4決算）\"/>
    </mc:Choice>
  </mc:AlternateContent>
  <workbookProtection workbookAlgorithmName="SHA-512" workbookHashValue="HCFOue1SxZWslBxUxC1RV9eAP8S/H9FfGtoEoAedlFbWxSfymbPhOhKxA1KuybbWbgRg2c2umDYPY3RSfuuzrQ==" workbookSaltValue="PNSF0339J+45g29i6FIQn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<sst xmlns="http://schemas.openxmlformats.org/spreadsheetml/2006/main" count="278" uniqueCount="117">
  <si>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</si>
  <si>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</si>
  <si>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</si>
  <si>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</si>
  <si>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</si>
  <si>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</si>
  <si>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</si>
  <si>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</si>
  <si>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</si>
  <si>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</si>
  <si>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</si>
  <si>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</si>
  <si>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</si>
  <si>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</si>
  <si>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</si>
  <si>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</si>
  <si>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</si>
  <si>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</si>
  <si>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</si>
  <si>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</si>
  <si>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</si>
  <si>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</si>
  <si>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</si>
  <si>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</si>
  <si>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</si>
  <si>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</si>
  <si>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</si>
  <si>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</si>
  <si>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</si>
  <si>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</si>
  <si>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</si>
  <si>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</si>
  <si>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</si>
  <si>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</si>
  <si>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</si>
  <si>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</si>
  <si>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</si>
  <si>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</si>
  <si>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</si>
  <si>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</si>
  <si>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</si>
  <si>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</si>
  <si>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</si>
  <si>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</si>
  <si>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</si>
  <si>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</si>
  <si>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</si>
  <si>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</si>
  <si>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</si>
  <si>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</si>
  <si>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</si>
  <si>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</si>
  <si>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</si>
  <si>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</si>
  <si>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</si>
  <si>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</si>
  <si>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</si>
  <si>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</si>
  <si>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</si>
  <si>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</si>
  <si>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</si>
  <si>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</si>
  <si>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</si>
  <si>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</si>
  <si>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</si>
  <si>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</si>
  <si>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</si>
  <si>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</si>
  <si>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</si>
  <si>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</si>
  <si>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</si>
  <si>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</si>
  <si>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</si>
  <si>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</si>
  <si>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</si>
  <si>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</si>
  <si>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</si>
  <si>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</si>
  <si>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</si>
  <si>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</si>
  <si>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</si>
  <si>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</si>
  <si>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</si>
  <si>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</si>
  <si>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</si>
  <si>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</si>
  <si>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</si>
  <si>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</si>
  <si>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</si>
  <si>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</si>
  <si>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</si>
  <si>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</si>
  <si>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</si>
  <si>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</si>
  <si>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</si>
  <si>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</si>
  <si>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桜川市</t>
  </si>
  <si>
    <t>法適用</t>
  </si>
  <si>
    <t>下水道事業</t>
  </si>
  <si>
    <t>公共下水道</t>
  </si>
  <si>
    <t>Cd2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</si>
  <si>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</si>
  <si>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</si>
  <si>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</si>
  <si>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</si>
  <si>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</si>
  <si>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</si>
  <si>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</si>
  <si>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</si>
  <si>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</si>
  <si>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</si>
  <si>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</si>
  <si>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</si>
  <si>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</si>
  <si>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管渠老朽化率は、前年度と同様に0％であり、類似団体と比較しても同様である。その要因としては、管渠等の更新・改良の時期に至っていないためである。しかし、将来的に更新・改良時期を迎えることから、老朽化対策を計画的に進める必要がある。</t>
    <phoneticPr fontId="4"/>
  </si>
  <si>
    <t>公共下水道事業は、先行的に施設整備を行う事業であるため、汚水処理等の経費とともに施設建設に要した経費を下水道使用料として徴収し、回収することとなる。そのためには、使用料収入の増加と維持管理費等の経費削減を行うことが重要となってくる。
使用料について、収納率は高いが公共下水道への接続率が低い状況である。使用料及び有収水量の増加を図るため、今後も接続率向上に努める必要がある。</t>
    <phoneticPr fontId="4"/>
  </si>
  <si>
    <t>➀経常収支比率は、前年度より高くなっているが、類似団体と比較してやや低い水準となっている。維持管理等の費用は増加したが使用料及び他会計補助金も増加したため、維持管理費や支払利息等の費用を賄えている。
②累積欠損金比率は、前年度より低くなっているが、類似団体と比較して高い水準となっている。使用料及び他会計補助金の増加により純利益を計上した。今後も接続率向上による使用料収入の増加を図りつつ、維持管理費等の経費削減に努める必要がある。
③流動比率は、前年度より高くなっており、類似団体と比較してやや高い水準となっている。流動負債には建設改良費等に充てられた企業債等が含まれており、整備された施設について、将来、償還の原資を使用料収入等により得ることが予定されている。
⑤経費回収率は、前年度より微増しているが、類似団体と比較して低い水準となっている。使用料は前年度よりも増加したが、維持管理費等の費用が上回っている。公共下水道への接続率向上と維持管理費等の経費削減に努める必要がある。
⑥汚水処理原価は、前年度より増加しており、類似団体と比較しても高い水準となっている。汚水処理原価を低減するためには、接続率向上による有収水量の増加と、維持管理費等の経費削減に努める必要がある。
⑧水洗化率は、前年度より微増しているが、類似団体に比較して低い水準となっている。公共下水道に接続する個人の費用負担が大きいことから、接続が困難である世帯が多いと考えられる。接続補助金等の周知等を行い接続率向上に努める必要がある。</t>
    <rPh sb="9" eb="12">
      <t>ゼンネンド</t>
    </rPh>
    <rPh sb="14" eb="15">
      <t>タカ</t>
    </rPh>
    <rPh sb="49" eb="50">
      <t>ナド</t>
    </rPh>
    <rPh sb="51" eb="53">
      <t>ヒヨウ</t>
    </rPh>
    <rPh sb="54" eb="56">
      <t>ゾウカ</t>
    </rPh>
    <rPh sb="59" eb="62">
      <t>シヨウリョウ</t>
    </rPh>
    <rPh sb="62" eb="63">
      <t>オヨ</t>
    </rPh>
    <rPh sb="64" eb="70">
      <t>タカイケイホジョキン</t>
    </rPh>
    <rPh sb="71" eb="73">
      <t>ゾウカ</t>
    </rPh>
    <rPh sb="78" eb="83">
      <t>イジカンリヒ</t>
    </rPh>
    <rPh sb="84" eb="88">
      <t>シハライリソク</t>
    </rPh>
    <rPh sb="88" eb="89">
      <t>ナド</t>
    </rPh>
    <rPh sb="90" eb="92">
      <t>ヒヨウ</t>
    </rPh>
    <rPh sb="93" eb="94">
      <t>マカナ</t>
    </rPh>
    <rPh sb="115" eb="116">
      <t>ヒク</t>
    </rPh>
    <rPh sb="144" eb="147">
      <t>シヨウリョウ</t>
    </rPh>
    <rPh sb="147" eb="148">
      <t>オヨ</t>
    </rPh>
    <rPh sb="149" eb="152">
      <t>タカイケイ</t>
    </rPh>
    <rPh sb="152" eb="155">
      <t>ホジョキン</t>
    </rPh>
    <rPh sb="156" eb="158">
      <t>ゾウカ</t>
    </rPh>
    <rPh sb="161" eb="164">
      <t>ジュンリエキ</t>
    </rPh>
    <rPh sb="165" eb="167">
      <t>ケイジョウ</t>
    </rPh>
    <rPh sb="170" eb="172">
      <t>コンゴ</t>
    </rPh>
    <rPh sb="210" eb="212">
      <t>ヒツヨウ</t>
    </rPh>
    <rPh sb="229" eb="230">
      <t>タカ</t>
    </rPh>
    <rPh sb="248" eb="249">
      <t>タカ</t>
    </rPh>
    <rPh sb="265" eb="267">
      <t>ケンセツ</t>
    </rPh>
    <rPh sb="267" eb="270">
      <t>カイリョウヒ</t>
    </rPh>
    <rPh sb="270" eb="271">
      <t>ナド</t>
    </rPh>
    <rPh sb="272" eb="273">
      <t>ア</t>
    </rPh>
    <rPh sb="378" eb="381">
      <t>ゼンネンド</t>
    </rPh>
    <rPh sb="384" eb="386">
      <t>ゾウカ</t>
    </rPh>
    <rPh sb="456" eb="45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</si>
</sst>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076-4F62-B6B8-667FF08D246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0.32</c:v>
                </c:pt>
                <c:pt idx="3">
                  <c:v>0.1</c:v>
                </c:pt>
                <c:pt idx="4">
                  <c:v>0.09</c:v>
                </c:pt>
              </c:numCache>
            </c:numRef>
          </c:val>
          <c:smooth val="0"/>
          <c:extLst>
            <c:ext xmlns:c16="http://schemas.microsoft.com/office/drawing/2014/chart" uri="{C3380CC4-5D6E-409C-BE32-E72D297353CC}">
              <c16:uniqueId val="{00000001-8076-4F62-B6B8-667FF08D246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28-49DC-B854-1AF6AEDA56C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49.47</c:v>
                </c:pt>
                <c:pt idx="3">
                  <c:v>48.19</c:v>
                </c:pt>
                <c:pt idx="4">
                  <c:v>47.32</c:v>
                </c:pt>
              </c:numCache>
            </c:numRef>
          </c:val>
          <c:smooth val="0"/>
          <c:extLst>
            <c:ext xmlns:c16="http://schemas.microsoft.com/office/drawing/2014/chart" uri="{C3380CC4-5D6E-409C-BE32-E72D297353CC}">
              <c16:uniqueId val="{00000001-C528-49DC-B854-1AF6AEDA56C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61.08</c:v>
                </c:pt>
                <c:pt idx="3">
                  <c:v>63.73</c:v>
                </c:pt>
                <c:pt idx="4">
                  <c:v>63.96</c:v>
                </c:pt>
              </c:numCache>
            </c:numRef>
          </c:val>
          <c:extLst>
            <c:ext xmlns:c16="http://schemas.microsoft.com/office/drawing/2014/chart" uri="{C3380CC4-5D6E-409C-BE32-E72D297353CC}">
              <c16:uniqueId val="{00000000-A743-48D8-A5F1-661AA5313B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82.06</c:v>
                </c:pt>
                <c:pt idx="3">
                  <c:v>82.26</c:v>
                </c:pt>
                <c:pt idx="4">
                  <c:v>81.33</c:v>
                </c:pt>
              </c:numCache>
            </c:numRef>
          </c:val>
          <c:smooth val="0"/>
          <c:extLst>
            <c:ext xmlns:c16="http://schemas.microsoft.com/office/drawing/2014/chart" uri="{C3380CC4-5D6E-409C-BE32-E72D297353CC}">
              <c16:uniqueId val="{00000001-A743-48D8-A5F1-661AA5313B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78.599999999999994</c:v>
                </c:pt>
                <c:pt idx="3">
                  <c:v>78.900000000000006</c:v>
                </c:pt>
                <c:pt idx="4">
                  <c:v>103.13</c:v>
                </c:pt>
              </c:numCache>
            </c:numRef>
          </c:val>
          <c:extLst>
            <c:ext xmlns:c16="http://schemas.microsoft.com/office/drawing/2014/chart" uri="{C3380CC4-5D6E-409C-BE32-E72D297353CC}">
              <c16:uniqueId val="{00000000-401A-405F-A075-76806ED4487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107.81</c:v>
                </c:pt>
                <c:pt idx="3">
                  <c:v>107.54</c:v>
                </c:pt>
                <c:pt idx="4">
                  <c:v>107.19</c:v>
                </c:pt>
              </c:numCache>
            </c:numRef>
          </c:val>
          <c:smooth val="0"/>
          <c:extLst>
            <c:ext xmlns:c16="http://schemas.microsoft.com/office/drawing/2014/chart" uri="{C3380CC4-5D6E-409C-BE32-E72D297353CC}">
              <c16:uniqueId val="{00000001-401A-405F-A075-76806ED4487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3.08</c:v>
                </c:pt>
                <c:pt idx="3">
                  <c:v>5.94</c:v>
                </c:pt>
                <c:pt idx="4">
                  <c:v>8.7799999999999994</c:v>
                </c:pt>
              </c:numCache>
            </c:numRef>
          </c:val>
          <c:extLst>
            <c:ext xmlns:c16="http://schemas.microsoft.com/office/drawing/2014/chart" uri="{C3380CC4-5D6E-409C-BE32-E72D297353CC}">
              <c16:uniqueId val="{00000000-60B8-4911-A990-DCF1173DFD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19.93</c:v>
                </c:pt>
                <c:pt idx="3">
                  <c:v>21.94</c:v>
                </c:pt>
                <c:pt idx="4">
                  <c:v>22.89</c:v>
                </c:pt>
              </c:numCache>
            </c:numRef>
          </c:val>
          <c:smooth val="0"/>
          <c:extLst>
            <c:ext xmlns:c16="http://schemas.microsoft.com/office/drawing/2014/chart" uri="{C3380CC4-5D6E-409C-BE32-E72D297353CC}">
              <c16:uniqueId val="{00000001-60B8-4911-A990-DCF1173DFD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146-4726-947D-83E71B09E09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146-4726-947D-83E71B09E09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156.61000000000001</c:v>
                </c:pt>
                <c:pt idx="3">
                  <c:v>295.39</c:v>
                </c:pt>
                <c:pt idx="4">
                  <c:v>241.37</c:v>
                </c:pt>
              </c:numCache>
            </c:numRef>
          </c:val>
          <c:extLst>
            <c:ext xmlns:c16="http://schemas.microsoft.com/office/drawing/2014/chart" uri="{C3380CC4-5D6E-409C-BE32-E72D297353CC}">
              <c16:uniqueId val="{00000000-9FF4-4A83-911F-EB009F306E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18.2</c:v>
                </c:pt>
                <c:pt idx="3">
                  <c:v>19.059999999999999</c:v>
                </c:pt>
                <c:pt idx="4">
                  <c:v>31.07</c:v>
                </c:pt>
              </c:numCache>
            </c:numRef>
          </c:val>
          <c:smooth val="0"/>
          <c:extLst>
            <c:ext xmlns:c16="http://schemas.microsoft.com/office/drawing/2014/chart" uri="{C3380CC4-5D6E-409C-BE32-E72D297353CC}">
              <c16:uniqueId val="{00000001-9FF4-4A83-911F-EB009F306E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44.83</c:v>
                </c:pt>
                <c:pt idx="3">
                  <c:v>46.3</c:v>
                </c:pt>
                <c:pt idx="4">
                  <c:v>56.82</c:v>
                </c:pt>
              </c:numCache>
            </c:numRef>
          </c:val>
          <c:extLst>
            <c:ext xmlns:c16="http://schemas.microsoft.com/office/drawing/2014/chart" uri="{C3380CC4-5D6E-409C-BE32-E72D297353CC}">
              <c16:uniqueId val="{00000000-883D-4C2C-8B9F-E20E2DD271D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48.56</c:v>
                </c:pt>
                <c:pt idx="3">
                  <c:v>47.58</c:v>
                </c:pt>
                <c:pt idx="4">
                  <c:v>51.09</c:v>
                </c:pt>
              </c:numCache>
            </c:numRef>
          </c:val>
          <c:smooth val="0"/>
          <c:extLst>
            <c:ext xmlns:c16="http://schemas.microsoft.com/office/drawing/2014/chart" uri="{C3380CC4-5D6E-409C-BE32-E72D297353CC}">
              <c16:uniqueId val="{00000001-883D-4C2C-8B9F-E20E2DD271D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FD5-4053-AB88-1B89FD4CBE7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1245.0999999999999</c:v>
                </c:pt>
                <c:pt idx="3">
                  <c:v>1108.8</c:v>
                </c:pt>
                <c:pt idx="4">
                  <c:v>1194.56</c:v>
                </c:pt>
              </c:numCache>
            </c:numRef>
          </c:val>
          <c:smooth val="0"/>
          <c:extLst>
            <c:ext xmlns:c16="http://schemas.microsoft.com/office/drawing/2014/chart" uri="{C3380CC4-5D6E-409C-BE32-E72D297353CC}">
              <c16:uniqueId val="{00000001-AFD5-4053-AB88-1B89FD4CBE7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41.46</c:v>
                </c:pt>
                <c:pt idx="3">
                  <c:v>38.299999999999997</c:v>
                </c:pt>
                <c:pt idx="4">
                  <c:v>43.65</c:v>
                </c:pt>
              </c:numCache>
            </c:numRef>
          </c:val>
          <c:extLst>
            <c:ext xmlns:c16="http://schemas.microsoft.com/office/drawing/2014/chart" uri="{C3380CC4-5D6E-409C-BE32-E72D297353CC}">
              <c16:uniqueId val="{00000000-D01A-4AD6-8623-E9DF100A65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79.77</c:v>
                </c:pt>
                <c:pt idx="3">
                  <c:v>79.63</c:v>
                </c:pt>
                <c:pt idx="4">
                  <c:v>76.78</c:v>
                </c:pt>
              </c:numCache>
            </c:numRef>
          </c:val>
          <c:smooth val="0"/>
          <c:extLst>
            <c:ext xmlns:c16="http://schemas.microsoft.com/office/drawing/2014/chart" uri="{C3380CC4-5D6E-409C-BE32-E72D297353CC}">
              <c16:uniqueId val="{00000001-D01A-4AD6-8623-E9DF100A65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536.30999999999995</c:v>
                </c:pt>
                <c:pt idx="3">
                  <c:v>585.73</c:v>
                </c:pt>
                <c:pt idx="4">
                  <c:v>636.42999999999995</c:v>
                </c:pt>
              </c:numCache>
            </c:numRef>
          </c:val>
          <c:extLst>
            <c:ext xmlns:c16="http://schemas.microsoft.com/office/drawing/2014/chart" uri="{C3380CC4-5D6E-409C-BE32-E72D297353CC}">
              <c16:uniqueId val="{00000000-3387-4F34-B050-B5813CFB52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214.56</c:v>
                </c:pt>
                <c:pt idx="3">
                  <c:v>213.66</c:v>
                </c:pt>
                <c:pt idx="4">
                  <c:v>224.31</c:v>
                </c:pt>
              </c:numCache>
            </c:numRef>
          </c:val>
          <c:smooth val="0"/>
          <c:extLst>
            <c:ext xmlns:c16="http://schemas.microsoft.com/office/drawing/2014/chart" uri="{C3380CC4-5D6E-409C-BE32-E72D297353CC}">
              <c16:uniqueId val="{00000001-3387-4F34-B050-B5813CFB52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16" zoomScale="85" zoomScaleNormal="85" workbookViewId="0">
      <selection activeCell="AN37" sqref="AN3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茨城県　桜川市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自治体職員</v>
      </c>
      <c r="AE8" s="66"/>
      <c r="AF8" s="66"/>
      <c r="AG8" s="66"/>
      <c r="AH8" s="66"/>
      <c r="AI8" s="66"/>
      <c r="AJ8" s="66"/>
      <c r="AK8" s="3"/>
      <c r="AL8" s="46">
        <f>データ!S6</f>
        <v>39041</v>
      </c>
      <c r="AM8" s="46"/>
      <c r="AN8" s="46"/>
      <c r="AO8" s="46"/>
      <c r="AP8" s="46"/>
      <c r="AQ8" s="46"/>
      <c r="AR8" s="46"/>
      <c r="AS8" s="46"/>
      <c r="AT8" s="45">
        <f>データ!T6</f>
        <v>180.06</v>
      </c>
      <c r="AU8" s="45"/>
      <c r="AV8" s="45"/>
      <c r="AW8" s="45"/>
      <c r="AX8" s="45"/>
      <c r="AY8" s="45"/>
      <c r="AZ8" s="45"/>
      <c r="BA8" s="45"/>
      <c r="BB8" s="45">
        <f>データ!U6</f>
        <v>216.82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45.54</v>
      </c>
      <c r="J10" s="45"/>
      <c r="K10" s="45"/>
      <c r="L10" s="45"/>
      <c r="M10" s="45"/>
      <c r="N10" s="45"/>
      <c r="O10" s="45"/>
      <c r="P10" s="45">
        <f>データ!P6</f>
        <v>16.95</v>
      </c>
      <c r="Q10" s="45"/>
      <c r="R10" s="45"/>
      <c r="S10" s="45"/>
      <c r="T10" s="45"/>
      <c r="U10" s="45"/>
      <c r="V10" s="45"/>
      <c r="W10" s="45">
        <f>データ!Q6</f>
        <v>100</v>
      </c>
      <c r="X10" s="45"/>
      <c r="Y10" s="45"/>
      <c r="Z10" s="45"/>
      <c r="AA10" s="45"/>
      <c r="AB10" s="45"/>
      <c r="AC10" s="45"/>
      <c r="AD10" s="46">
        <f>データ!R6</f>
        <v>3888</v>
      </c>
      <c r="AE10" s="46"/>
      <c r="AF10" s="46"/>
      <c r="AG10" s="46"/>
      <c r="AH10" s="46"/>
      <c r="AI10" s="46"/>
      <c r="AJ10" s="46"/>
      <c r="AK10" s="2"/>
      <c r="AL10" s="46">
        <f>データ!V6</f>
        <v>6567</v>
      </c>
      <c r="AM10" s="46"/>
      <c r="AN10" s="46"/>
      <c r="AO10" s="46"/>
      <c r="AP10" s="46"/>
      <c r="AQ10" s="46"/>
      <c r="AR10" s="46"/>
      <c r="AS10" s="46"/>
      <c r="AT10" s="45">
        <f>データ!W6</f>
        <v>3.05</v>
      </c>
      <c r="AU10" s="45"/>
      <c r="AV10" s="45"/>
      <c r="AW10" s="45"/>
      <c r="AX10" s="45"/>
      <c r="AY10" s="45"/>
      <c r="AZ10" s="45"/>
      <c r="BA10" s="45"/>
      <c r="BB10" s="45">
        <f>データ!X6</f>
        <v>2153.11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24"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24"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24"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2"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xxIk9ZPP4hNRSgg5LZIe4m0J/RGySkWBJ0RRhlhHddAOMu14Qm62QPp41pyFA8LpGxJZQBIFlYc6Af2BRVksLQ==" saltValue="ezNmuj7sOQNDSmNMmkONu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82317</v>
      </c>
      <c r="D6" s="19">
        <f t="shared" si="3"/>
        <v>46</v>
      </c>
      <c r="E6" s="19">
        <f t="shared" si="3"/>
        <v>17</v>
      </c>
      <c r="F6" s="19">
        <f t="shared" si="3"/>
        <v>1</v>
      </c>
      <c r="G6" s="19">
        <f t="shared" si="3"/>
        <v>0</v>
      </c>
      <c r="H6" s="19" t="str">
        <f t="shared" si="3"/>
        <v>茨城県　桜川市</v>
      </c>
      <c r="I6" s="19" t="str">
        <f t="shared" si="3"/>
        <v>法適用</v>
      </c>
      <c r="J6" s="19" t="str">
        <f t="shared" si="3"/>
        <v>下水道事業</v>
      </c>
      <c r="K6" s="19" t="str">
        <f t="shared" si="3"/>
        <v>公共下水道</v>
      </c>
      <c r="L6" s="19" t="str">
        <f t="shared" si="3"/>
        <v>Cd2</v>
      </c>
      <c r="M6" s="19" t="str">
        <f t="shared" si="3"/>
        <v>自治体職員</v>
      </c>
      <c r="N6" s="20" t="str">
        <f t="shared" si="3"/>
        <v>-</v>
      </c>
      <c r="O6" s="20">
        <f t="shared" si="3"/>
        <v>45.54</v>
      </c>
      <c r="P6" s="20">
        <f t="shared" si="3"/>
        <v>16.95</v>
      </c>
      <c r="Q6" s="20">
        <f t="shared" si="3"/>
        <v>100</v>
      </c>
      <c r="R6" s="20">
        <f t="shared" si="3"/>
        <v>3888</v>
      </c>
      <c r="S6" s="20">
        <f t="shared" si="3"/>
        <v>39041</v>
      </c>
      <c r="T6" s="20">
        <f t="shared" si="3"/>
        <v>180.06</v>
      </c>
      <c r="U6" s="20">
        <f t="shared" si="3"/>
        <v>216.82</v>
      </c>
      <c r="V6" s="20">
        <f t="shared" si="3"/>
        <v>6567</v>
      </c>
      <c r="W6" s="20">
        <f t="shared" si="3"/>
        <v>3.05</v>
      </c>
      <c r="X6" s="20">
        <f t="shared" si="3"/>
        <v>2153.11</v>
      </c>
      <c r="Y6" s="21" t="str">
        <f>IF(Y7="",NA(),Y7)</f>
        <v>-</v>
      </c>
      <c r="Z6" s="21" t="str">
        <f t="shared" ref="Z6:AH6" si="4">IF(Z7="",NA(),Z7)</f>
        <v>-</v>
      </c>
      <c r="AA6" s="21">
        <f t="shared" si="4"/>
        <v>78.599999999999994</v>
      </c>
      <c r="AB6" s="21">
        <f t="shared" si="4"/>
        <v>78.900000000000006</v>
      </c>
      <c r="AC6" s="21">
        <f t="shared" si="4"/>
        <v>103.13</v>
      </c>
      <c r="AD6" s="21" t="str">
        <f t="shared" si="4"/>
        <v>-</v>
      </c>
      <c r="AE6" s="21" t="str">
        <f t="shared" si="4"/>
        <v>-</v>
      </c>
      <c r="AF6" s="21">
        <f t="shared" si="4"/>
        <v>107.81</v>
      </c>
      <c r="AG6" s="21">
        <f t="shared" si="4"/>
        <v>107.54</v>
      </c>
      <c r="AH6" s="21">
        <f t="shared" si="4"/>
        <v>107.19</v>
      </c>
      <c r="AI6" s="20" t="str">
        <f>IF(AI7="","",IF(AI7="-","【-】","【"&amp;SUBSTITUTE(TEXT(AI7,"#,##0.00"),"-","△")&amp;"】"))</f>
        <v>【106.11】</v>
      </c>
      <c r="AJ6" s="21" t="str">
        <f>IF(AJ7="",NA(),AJ7)</f>
        <v>-</v>
      </c>
      <c r="AK6" s="21" t="str">
        <f t="shared" ref="AK6:AS6" si="5">IF(AK7="",NA(),AK7)</f>
        <v>-</v>
      </c>
      <c r="AL6" s="21">
        <f t="shared" si="5"/>
        <v>156.61000000000001</v>
      </c>
      <c r="AM6" s="21">
        <f t="shared" si="5"/>
        <v>295.39</v>
      </c>
      <c r="AN6" s="21">
        <f t="shared" si="5"/>
        <v>241.37</v>
      </c>
      <c r="AO6" s="21" t="str">
        <f t="shared" si="5"/>
        <v>-</v>
      </c>
      <c r="AP6" s="21" t="str">
        <f t="shared" si="5"/>
        <v>-</v>
      </c>
      <c r="AQ6" s="21">
        <f t="shared" si="5"/>
        <v>18.2</v>
      </c>
      <c r="AR6" s="21">
        <f t="shared" si="5"/>
        <v>19.059999999999999</v>
      </c>
      <c r="AS6" s="21">
        <f t="shared" si="5"/>
        <v>31.07</v>
      </c>
      <c r="AT6" s="20" t="str">
        <f>IF(AT7="","",IF(AT7="-","【-】","【"&amp;SUBSTITUTE(TEXT(AT7,"#,##0.00"),"-","△")&amp;"】"))</f>
        <v>【3.15】</v>
      </c>
      <c r="AU6" s="21" t="str">
        <f>IF(AU7="",NA(),AU7)</f>
        <v>-</v>
      </c>
      <c r="AV6" s="21" t="str">
        <f t="shared" ref="AV6:BD6" si="6">IF(AV7="",NA(),AV7)</f>
        <v>-</v>
      </c>
      <c r="AW6" s="21">
        <f t="shared" si="6"/>
        <v>44.83</v>
      </c>
      <c r="AX6" s="21">
        <f t="shared" si="6"/>
        <v>46.3</v>
      </c>
      <c r="AY6" s="21">
        <f t="shared" si="6"/>
        <v>56.82</v>
      </c>
      <c r="AZ6" s="21" t="str">
        <f t="shared" si="6"/>
        <v>-</v>
      </c>
      <c r="BA6" s="21" t="str">
        <f t="shared" si="6"/>
        <v>-</v>
      </c>
      <c r="BB6" s="21">
        <f t="shared" si="6"/>
        <v>48.56</v>
      </c>
      <c r="BC6" s="21">
        <f t="shared" si="6"/>
        <v>47.58</v>
      </c>
      <c r="BD6" s="21">
        <f t="shared" si="6"/>
        <v>51.09</v>
      </c>
      <c r="BE6" s="20" t="str">
        <f>IF(BE7="","",IF(BE7="-","【-】","【"&amp;SUBSTITUTE(TEXT(BE7,"#,##0.00"),"-","△")&amp;"】"))</f>
        <v>【73.44】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1245.0999999999999</v>
      </c>
      <c r="BN6" s="21">
        <f t="shared" si="7"/>
        <v>1108.8</v>
      </c>
      <c r="BO6" s="21">
        <f t="shared" si="7"/>
        <v>1194.56</v>
      </c>
      <c r="BP6" s="20" t="str">
        <f>IF(BP7="","",IF(BP7="-","【-】","【"&amp;SUBSTITUTE(TEXT(BP7,"#,##0.00"),"-","△")&amp;"】"))</f>
        <v>【652.82】</v>
      </c>
      <c r="BQ6" s="21" t="str">
        <f>IF(BQ7="",NA(),BQ7)</f>
        <v>-</v>
      </c>
      <c r="BR6" s="21" t="str">
        <f t="shared" ref="BR6:BZ6" si="8">IF(BR7="",NA(),BR7)</f>
        <v>-</v>
      </c>
      <c r="BS6" s="21">
        <f t="shared" si="8"/>
        <v>41.46</v>
      </c>
      <c r="BT6" s="21">
        <f t="shared" si="8"/>
        <v>38.299999999999997</v>
      </c>
      <c r="BU6" s="21">
        <f t="shared" si="8"/>
        <v>43.65</v>
      </c>
      <c r="BV6" s="21" t="str">
        <f t="shared" si="8"/>
        <v>-</v>
      </c>
      <c r="BW6" s="21" t="str">
        <f t="shared" si="8"/>
        <v>-</v>
      </c>
      <c r="BX6" s="21">
        <f t="shared" si="8"/>
        <v>79.77</v>
      </c>
      <c r="BY6" s="21">
        <f t="shared" si="8"/>
        <v>79.63</v>
      </c>
      <c r="BZ6" s="21">
        <f t="shared" si="8"/>
        <v>76.78</v>
      </c>
      <c r="CA6" s="20" t="str">
        <f>IF(CA7="","",IF(CA7="-","【-】","【"&amp;SUBSTITUTE(TEXT(CA7,"#,##0.00"),"-","△")&amp;"】"))</f>
        <v>【97.61】</v>
      </c>
      <c r="CB6" s="21" t="str">
        <f>IF(CB7="",NA(),CB7)</f>
        <v>-</v>
      </c>
      <c r="CC6" s="21" t="str">
        <f t="shared" ref="CC6:CK6" si="9">IF(CC7="",NA(),CC7)</f>
        <v>-</v>
      </c>
      <c r="CD6" s="21">
        <f t="shared" si="9"/>
        <v>536.30999999999995</v>
      </c>
      <c r="CE6" s="21">
        <f t="shared" si="9"/>
        <v>585.73</v>
      </c>
      <c r="CF6" s="21">
        <f t="shared" si="9"/>
        <v>636.42999999999995</v>
      </c>
      <c r="CG6" s="21" t="str">
        <f t="shared" si="9"/>
        <v>-</v>
      </c>
      <c r="CH6" s="21" t="str">
        <f t="shared" si="9"/>
        <v>-</v>
      </c>
      <c r="CI6" s="21">
        <f t="shared" si="9"/>
        <v>214.56</v>
      </c>
      <c r="CJ6" s="21">
        <f t="shared" si="9"/>
        <v>213.66</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49.47</v>
      </c>
      <c r="CU6" s="21">
        <f t="shared" si="10"/>
        <v>48.19</v>
      </c>
      <c r="CV6" s="21">
        <f t="shared" si="10"/>
        <v>47.32</v>
      </c>
      <c r="CW6" s="20" t="str">
        <f>IF(CW7="","",IF(CW7="-","【-】","【"&amp;SUBSTITUTE(TEXT(CW7,"#,##0.00"),"-","△")&amp;"】"))</f>
        <v>【59.10】</v>
      </c>
      <c r="CX6" s="21" t="str">
        <f>IF(CX7="",NA(),CX7)</f>
        <v>-</v>
      </c>
      <c r="CY6" s="21" t="str">
        <f t="shared" ref="CY6:DG6" si="11">IF(CY7="",NA(),CY7)</f>
        <v>-</v>
      </c>
      <c r="CZ6" s="21">
        <f t="shared" si="11"/>
        <v>61.08</v>
      </c>
      <c r="DA6" s="21">
        <f t="shared" si="11"/>
        <v>63.73</v>
      </c>
      <c r="DB6" s="21">
        <f t="shared" si="11"/>
        <v>63.96</v>
      </c>
      <c r="DC6" s="21" t="str">
        <f t="shared" si="11"/>
        <v>-</v>
      </c>
      <c r="DD6" s="21" t="str">
        <f t="shared" si="11"/>
        <v>-</v>
      </c>
      <c r="DE6" s="21">
        <f t="shared" si="11"/>
        <v>82.06</v>
      </c>
      <c r="DF6" s="21">
        <f t="shared" si="11"/>
        <v>82.26</v>
      </c>
      <c r="DG6" s="21">
        <f t="shared" si="11"/>
        <v>81.33</v>
      </c>
      <c r="DH6" s="20" t="str">
        <f>IF(DH7="","",IF(DH7="-","【-】","【"&amp;SUBSTITUTE(TEXT(DH7,"#,##0.00"),"-","△")&amp;"】"))</f>
        <v>【95.82】</v>
      </c>
      <c r="DI6" s="21" t="str">
        <f>IF(DI7="",NA(),DI7)</f>
        <v>-</v>
      </c>
      <c r="DJ6" s="21" t="str">
        <f t="shared" ref="DJ6:DR6" si="12">IF(DJ7="",NA(),DJ7)</f>
        <v>-</v>
      </c>
      <c r="DK6" s="21">
        <f t="shared" si="12"/>
        <v>3.08</v>
      </c>
      <c r="DL6" s="21">
        <f t="shared" si="12"/>
        <v>5.94</v>
      </c>
      <c r="DM6" s="21">
        <f t="shared" si="12"/>
        <v>8.7799999999999994</v>
      </c>
      <c r="DN6" s="21" t="str">
        <f t="shared" si="12"/>
        <v>-</v>
      </c>
      <c r="DO6" s="21" t="str">
        <f t="shared" si="12"/>
        <v>-</v>
      </c>
      <c r="DP6" s="21">
        <f t="shared" si="12"/>
        <v>19.93</v>
      </c>
      <c r="DQ6" s="21">
        <f t="shared" si="12"/>
        <v>21.94</v>
      </c>
      <c r="DR6" s="21">
        <f t="shared" si="12"/>
        <v>22.89</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0.32</v>
      </c>
      <c r="EM6" s="21">
        <f t="shared" si="14"/>
        <v>0.1</v>
      </c>
      <c r="EN6" s="21">
        <f t="shared" si="14"/>
        <v>0.09</v>
      </c>
      <c r="EO6" s="20" t="str">
        <f>IF(EO7="","",IF(EO7="-","【-】","【"&amp;SUBSTITUTE(TEXT(EO7,"#,##0.00"),"-","△")&amp;"】"))</f>
        <v>【0.23】</v>
      </c>
    </row>
    <row r="7" spans="1:148" s="22" customFormat="1" x14ac:dyDescent="0.2">
      <c r="A7" s="14"/>
      <c r="B7" s="23">
        <v>2022</v>
      </c>
      <c r="C7" s="23">
        <v>82317</v>
      </c>
      <c r="D7" s="23">
        <v>46</v>
      </c>
      <c r="E7" s="23">
        <v>17</v>
      </c>
      <c r="F7" s="23">
        <v>1</v>
      </c>
      <c r="G7" s="23">
        <v>0</v>
      </c>
      <c r="H7" s="23" t="s">
        <v>96</v>
      </c>
      <c r="I7" s="23" t="s">
        <v>97</v>
      </c>
      <c r="J7" s="23" t="s">
        <v>98</v>
      </c>
      <c r="K7" s="23" t="s">
        <v>99</v>
      </c>
      <c r="L7" s="23" t="s">
        <v>100</v>
      </c>
      <c r="M7" s="23" t="s">
        <v>101</v>
      </c>
      <c r="N7" s="24" t="s">
        <v>102</v>
      </c>
      <c r="O7" s="24">
        <v>45.54</v>
      </c>
      <c r="P7" s="24">
        <v>16.95</v>
      </c>
      <c r="Q7" s="24">
        <v>100</v>
      </c>
      <c r="R7" s="24">
        <v>3888</v>
      </c>
      <c r="S7" s="24">
        <v>39041</v>
      </c>
      <c r="T7" s="24">
        <v>180.06</v>
      </c>
      <c r="U7" s="24">
        <v>216.82</v>
      </c>
      <c r="V7" s="24">
        <v>6567</v>
      </c>
      <c r="W7" s="24">
        <v>3.05</v>
      </c>
      <c r="X7" s="24">
        <v>2153.11</v>
      </c>
      <c r="Y7" s="24" t="s">
        <v>102</v>
      </c>
      <c r="Z7" s="24" t="s">
        <v>102</v>
      </c>
      <c r="AA7" s="24">
        <v>78.599999999999994</v>
      </c>
      <c r="AB7" s="24">
        <v>78.900000000000006</v>
      </c>
      <c r="AC7" s="24">
        <v>103.13</v>
      </c>
      <c r="AD7" s="24" t="s">
        <v>102</v>
      </c>
      <c r="AE7" s="24" t="s">
        <v>102</v>
      </c>
      <c r="AF7" s="24">
        <v>107.81</v>
      </c>
      <c r="AG7" s="24">
        <v>107.54</v>
      </c>
      <c r="AH7" s="24">
        <v>107.19</v>
      </c>
      <c r="AI7" s="24">
        <v>106.11</v>
      </c>
      <c r="AJ7" s="24" t="s">
        <v>102</v>
      </c>
      <c r="AK7" s="24" t="s">
        <v>102</v>
      </c>
      <c r="AL7" s="24">
        <v>156.61000000000001</v>
      </c>
      <c r="AM7" s="24">
        <v>295.39</v>
      </c>
      <c r="AN7" s="24">
        <v>241.37</v>
      </c>
      <c r="AO7" s="24" t="s">
        <v>102</v>
      </c>
      <c r="AP7" s="24" t="s">
        <v>102</v>
      </c>
      <c r="AQ7" s="24">
        <v>18.2</v>
      </c>
      <c r="AR7" s="24">
        <v>19.059999999999999</v>
      </c>
      <c r="AS7" s="24">
        <v>31.07</v>
      </c>
      <c r="AT7" s="24">
        <v>3.15</v>
      </c>
      <c r="AU7" s="24" t="s">
        <v>102</v>
      </c>
      <c r="AV7" s="24" t="s">
        <v>102</v>
      </c>
      <c r="AW7" s="24">
        <v>44.83</v>
      </c>
      <c r="AX7" s="24">
        <v>46.3</v>
      </c>
      <c r="AY7" s="24">
        <v>56.82</v>
      </c>
      <c r="AZ7" s="24" t="s">
        <v>102</v>
      </c>
      <c r="BA7" s="24" t="s">
        <v>102</v>
      </c>
      <c r="BB7" s="24">
        <v>48.56</v>
      </c>
      <c r="BC7" s="24">
        <v>47.58</v>
      </c>
      <c r="BD7" s="24">
        <v>51.09</v>
      </c>
      <c r="BE7" s="24">
        <v>73.44</v>
      </c>
      <c r="BF7" s="24" t="s">
        <v>102</v>
      </c>
      <c r="BG7" s="24" t="s">
        <v>102</v>
      </c>
      <c r="BH7" s="24">
        <v>0</v>
      </c>
      <c r="BI7" s="24">
        <v>0</v>
      </c>
      <c r="BJ7" s="24">
        <v>0</v>
      </c>
      <c r="BK7" s="24" t="s">
        <v>102</v>
      </c>
      <c r="BL7" s="24" t="s">
        <v>102</v>
      </c>
      <c r="BM7" s="24">
        <v>1245.0999999999999</v>
      </c>
      <c r="BN7" s="24">
        <v>1108.8</v>
      </c>
      <c r="BO7" s="24">
        <v>1194.56</v>
      </c>
      <c r="BP7" s="24">
        <v>652.82000000000005</v>
      </c>
      <c r="BQ7" s="24" t="s">
        <v>102</v>
      </c>
      <c r="BR7" s="24" t="s">
        <v>102</v>
      </c>
      <c r="BS7" s="24">
        <v>41.46</v>
      </c>
      <c r="BT7" s="24">
        <v>38.299999999999997</v>
      </c>
      <c r="BU7" s="24">
        <v>43.65</v>
      </c>
      <c r="BV7" s="24" t="s">
        <v>102</v>
      </c>
      <c r="BW7" s="24" t="s">
        <v>102</v>
      </c>
      <c r="BX7" s="24">
        <v>79.77</v>
      </c>
      <c r="BY7" s="24">
        <v>79.63</v>
      </c>
      <c r="BZ7" s="24">
        <v>76.78</v>
      </c>
      <c r="CA7" s="24">
        <v>97.61</v>
      </c>
      <c r="CB7" s="24" t="s">
        <v>102</v>
      </c>
      <c r="CC7" s="24" t="s">
        <v>102</v>
      </c>
      <c r="CD7" s="24">
        <v>536.30999999999995</v>
      </c>
      <c r="CE7" s="24">
        <v>585.73</v>
      </c>
      <c r="CF7" s="24">
        <v>636.42999999999995</v>
      </c>
      <c r="CG7" s="24" t="s">
        <v>102</v>
      </c>
      <c r="CH7" s="24" t="s">
        <v>102</v>
      </c>
      <c r="CI7" s="24">
        <v>214.56</v>
      </c>
      <c r="CJ7" s="24">
        <v>213.66</v>
      </c>
      <c r="CK7" s="24">
        <v>224.31</v>
      </c>
      <c r="CL7" s="24">
        <v>138.29</v>
      </c>
      <c r="CM7" s="24" t="s">
        <v>102</v>
      </c>
      <c r="CN7" s="24" t="s">
        <v>102</v>
      </c>
      <c r="CO7" s="24" t="s">
        <v>102</v>
      </c>
      <c r="CP7" s="24" t="s">
        <v>102</v>
      </c>
      <c r="CQ7" s="24" t="s">
        <v>102</v>
      </c>
      <c r="CR7" s="24" t="s">
        <v>102</v>
      </c>
      <c r="CS7" s="24" t="s">
        <v>102</v>
      </c>
      <c r="CT7" s="24">
        <v>49.47</v>
      </c>
      <c r="CU7" s="24">
        <v>48.19</v>
      </c>
      <c r="CV7" s="24">
        <v>47.32</v>
      </c>
      <c r="CW7" s="24">
        <v>59.1</v>
      </c>
      <c r="CX7" s="24" t="s">
        <v>102</v>
      </c>
      <c r="CY7" s="24" t="s">
        <v>102</v>
      </c>
      <c r="CZ7" s="24">
        <v>61.08</v>
      </c>
      <c r="DA7" s="24">
        <v>63.73</v>
      </c>
      <c r="DB7" s="24">
        <v>63.96</v>
      </c>
      <c r="DC7" s="24" t="s">
        <v>102</v>
      </c>
      <c r="DD7" s="24" t="s">
        <v>102</v>
      </c>
      <c r="DE7" s="24">
        <v>82.06</v>
      </c>
      <c r="DF7" s="24">
        <v>82.26</v>
      </c>
      <c r="DG7" s="24">
        <v>81.33</v>
      </c>
      <c r="DH7" s="24">
        <v>95.82</v>
      </c>
      <c r="DI7" s="24" t="s">
        <v>102</v>
      </c>
      <c r="DJ7" s="24" t="s">
        <v>102</v>
      </c>
      <c r="DK7" s="24">
        <v>3.08</v>
      </c>
      <c r="DL7" s="24">
        <v>5.94</v>
      </c>
      <c r="DM7" s="24">
        <v>8.7799999999999994</v>
      </c>
      <c r="DN7" s="24" t="s">
        <v>102</v>
      </c>
      <c r="DO7" s="24" t="s">
        <v>102</v>
      </c>
      <c r="DP7" s="24">
        <v>19.93</v>
      </c>
      <c r="DQ7" s="24">
        <v>21.94</v>
      </c>
      <c r="DR7" s="24">
        <v>22.89</v>
      </c>
      <c r="DS7" s="24">
        <v>39.74</v>
      </c>
      <c r="DT7" s="24" t="s">
        <v>102</v>
      </c>
      <c r="DU7" s="24" t="s">
        <v>102</v>
      </c>
      <c r="DV7" s="24">
        <v>0</v>
      </c>
      <c r="DW7" s="24">
        <v>0</v>
      </c>
      <c r="DX7" s="24">
        <v>0</v>
      </c>
      <c r="DY7" s="24" t="s">
        <v>102</v>
      </c>
      <c r="DZ7" s="24" t="s">
        <v>102</v>
      </c>
      <c r="EA7" s="24">
        <v>0</v>
      </c>
      <c r="EB7" s="24">
        <v>0</v>
      </c>
      <c r="EC7" s="24">
        <v>0</v>
      </c>
      <c r="ED7" s="24">
        <v>7.62</v>
      </c>
      <c r="EE7" s="24" t="s">
        <v>102</v>
      </c>
      <c r="EF7" s="24" t="s">
        <v>102</v>
      </c>
      <c r="EG7" s="24">
        <v>0</v>
      </c>
      <c r="EH7" s="24">
        <v>0</v>
      </c>
      <c r="EI7" s="24">
        <v>0</v>
      </c>
      <c r="EJ7" s="24" t="s">
        <v>102</v>
      </c>
      <c r="EK7" s="24" t="s">
        <v>102</v>
      </c>
      <c r="EL7" s="24">
        <v>0.32</v>
      </c>
      <c r="EM7" s="24">
        <v>0.1</v>
      </c>
      <c r="EN7" s="24">
        <v>0.09</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2024-01-26T01:06:30Z</cp:lastPrinted>
  <dcterms:created xsi:type="dcterms:W3CDTF">2023-12-12T00:43:41Z</dcterms:created>
  <dcterms:modified xsi:type="dcterms:W3CDTF">2024-01-26T01:07:54Z</dcterms:modified>
  <cp:category/>
</cp:coreProperties>
</file>