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7_農業集落排水（法適）16\"/>
    </mc:Choice>
  </mc:AlternateContent>
  <workbookProtection workbookAlgorithmName="SHA-512" workbookHashValue="Vge4N9gybvT0/t47NWMd+elduUJ+N0oFs1LTTQtM+IJVOHqAcuhAosmWJa2K0xS7Xu4B2fvyMtKauMnN4H83BA==" workbookSaltValue="5js8x9Jng0vXDGQayrcaGQ==" workbookSpinCount="100000" lockStructure="1"/>
  <bookViews>
    <workbookView xWindow="0" yWindow="0" windowWidth="28800" windowHeight="118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<sst xmlns="http://schemas.openxmlformats.org/spreadsheetml/2006/main" count="253" uniqueCount="117">
  <si>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</si>
  <si>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</si>
  <si>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</si>
  <si>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</si>
  <si>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</si>
  <si>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</si>
  <si>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</si>
  <si>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</si>
  <si>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</si>
  <si>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</si>
  <si>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</si>
  <si>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</si>
  <si>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</si>
  <si>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</si>
  <si>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</si>
  <si>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</si>
  <si>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</si>
  <si>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</si>
  <si>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</si>
  <si>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</si>
  <si>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</si>
  <si>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</si>
  <si>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</si>
  <si>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</si>
  <si>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</si>
  <si>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</si>
  <si>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</si>
  <si>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</si>
  <si>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</si>
  <si>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</si>
  <si>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</si>
  <si>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</si>
  <si>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</si>
  <si>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</si>
  <si>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</si>
  <si>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</si>
  <si>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</si>
  <si>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</si>
  <si>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</si>
  <si>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</si>
  <si>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</si>
  <si>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</si>
  <si>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</si>
  <si>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</si>
  <si>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</si>
  <si>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</si>
  <si>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</si>
  <si>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</si>
  <si>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</si>
  <si>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</si>
  <si>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</si>
  <si>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</si>
  <si>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</si>
  <si>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</si>
  <si>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</si>
  <si>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</si>
  <si>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</si>
  <si>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</si>
  <si>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</si>
  <si>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</si>
  <si>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</si>
  <si>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</si>
  <si>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</si>
  <si>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</si>
  <si>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</si>
  <si>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</si>
  <si>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</si>
  <si>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</si>
  <si>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</si>
  <si>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</si>
  <si>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</si>
  <si>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</si>
  <si>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</si>
  <si>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</si>
  <si>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</si>
  <si>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</si>
  <si>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</si>
  <si>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</si>
  <si>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</si>
  <si>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</si>
  <si>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</si>
  <si>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</si>
  <si>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</si>
  <si>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</si>
  <si>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</si>
  <si>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</si>
  <si>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</si>
  <si>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</si>
  <si>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</si>
  <si>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</si>
  <si>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</si>
  <si>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</si>
  <si>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</si>
  <si>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</si>
  <si>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</si>
  <si>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</si>
  <si>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かすみがうら市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</si>
  <si>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</si>
  <si>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</si>
  <si>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</si>
  <si>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</si>
  <si>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</si>
  <si>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</si>
  <si>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</si>
  <si>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</si>
  <si>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</si>
  <si>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</si>
  <si>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</si>
  <si>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</si>
  <si>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</si>
  <si>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</si>
  <si>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</si>
  <si>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</si>
  <si>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</si>
  <si>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平成31年度から法適用企業となったことから数値としては小さいが、個々の耐用年数に留意する必要がある。
②管渠老朽化率　耐用年数を経過した管渠がないため0％となっているが、実際の老朽具合について調査等により状況を把握していく必要がある。
③管渠改善率　平成3年の整備開始後31年が経過し少しずつ老朽化が進んでいるが、耐用年数を超えた管渠はないことから、緊急的な箇所について更新を行っている状況である。
　今後は、最適整備構想を基に、さらなる調査検討を行い、計画的な老朽化対策に努めます。</t>
    <phoneticPr fontId="4"/>
  </si>
  <si>
    <t>　使用料基本料金の減免を行ったことから使用料収入が減少したが、収入面は一般会計補助金によって賄えている。全体の数値を見ると、類似団体と比較して健全な数値が出ていることが分かる。
　今後は、管渠や処理場の老朽化が進んでいくことから、維持修繕費の増加が見込まれるため、最適整備構想に基づき、財源である下水道使用料等の傾向、また起債残高等を見極めながら、バランスのとれた計画的な維持修繕及び改修を行い、下水道事業の目的である水質保全に努めていく。
　そして、収入の多くを一般会計からの補助金に頼っていることから、引続き加入促進を行い下水道接続率を上げて使用料の収益増を図っていく。また、広域化共同化による施設の計画的な統廃合を推進し、維持修繕費を抑えることで、繰入金の軽減に取組んでいく。</t>
    <phoneticPr fontId="4"/>
  </si>
  <si>
    <t>①経常収支比率　使用料収入において、昨年度と比較し加入世帯が減少し収入額も減少した。経常収益で最も高い割合を占める一般会計補助金も減少したため、比率も減となった。100％以上は維持できているが、今後人口減少による使用料収入の減少が見込まれる一方、老朽化による修繕費の増加が見込まれることから、長期的な視点に立った計画的な経営改善に努めていく。
②累積欠損金比率　0％だが、一般会計補助金により維持できている。
③流動比率　類似団体平均値を上回っているが、流動負債は主に企業債であり、一般会計補助金により支払能力は確保されている。
④企業債残高対事業規模比率　起債償還について使用料で賄えないため一般会計補助金で補っていることから数値が0％となっている。起債残高は少しずつ減少している。
⑤経費回収率　地方創生臨時交付金を活用した使用料基本料金の減免を行ったことから、減となった。類似団体平均値も下回っていることから、今後はさらなる経費削減と費用の計画的運用に努めていく。
⑥汚水処理原価　動力費が高騰し汚水処理費が増加したが、類似団体平均値を下回っていることから、適正であると思われる。
⑦施設利用率　類似団体平均値を下回っており、処理能力に余裕がある状況である。今後は、広域化共同化を推進し公共下水道への統合を図る一方、加入促進等を推進し施設の有効利用に努めていく。
⑧水洗化率  少しずつ上昇しているが類似団体平均値を下回っている。引続き加入促進を行い、下水道接続率の向上に努めていく。</t>
    <rPh sb="18" eb="21">
      <t>サクネンド</t>
    </rPh>
    <rPh sb="22" eb="24">
      <t>ヒカク</t>
    </rPh>
    <rPh sb="30" eb="32">
      <t>ゲンショウ</t>
    </rPh>
    <rPh sb="33" eb="35">
      <t>シュウニュウ</t>
    </rPh>
    <rPh sb="35" eb="36">
      <t>ガク</t>
    </rPh>
    <rPh sb="37" eb="39">
      <t>ゲンショウ</t>
    </rPh>
    <rPh sb="85" eb="87">
      <t>イジョウ</t>
    </rPh>
    <rPh sb="88" eb="90">
      <t>イジ</t>
    </rPh>
    <rPh sb="367" eb="369">
      <t>キホン</t>
    </rPh>
    <rPh sb="369" eb="371">
      <t>リョウキン</t>
    </rPh>
    <rPh sb="383" eb="384">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</si>
</sst>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89D-4984-B06C-6C761C8330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0.01</c:v>
                </c:pt>
                <c:pt idx="4">
                  <c:v>0.01</c:v>
                </c:pt>
              </c:numCache>
            </c:numRef>
          </c:val>
          <c:smooth val="0"/>
          <c:extLst>
            <c:ext xmlns:c16="http://schemas.microsoft.com/office/drawing/2014/chart" uri="{C3380CC4-5D6E-409C-BE32-E72D297353CC}">
              <c16:uniqueId val="{00000001-789D-4984-B06C-6C761C8330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40.49</c:v>
                </c:pt>
                <c:pt idx="2">
                  <c:v>40.49</c:v>
                </c:pt>
                <c:pt idx="3">
                  <c:v>40.49</c:v>
                </c:pt>
                <c:pt idx="4">
                  <c:v>40.49</c:v>
                </c:pt>
              </c:numCache>
            </c:numRef>
          </c:val>
          <c:extLst>
            <c:ext xmlns:c16="http://schemas.microsoft.com/office/drawing/2014/chart" uri="{C3380CC4-5D6E-409C-BE32-E72D297353CC}">
              <c16:uniqueId val="{00000000-E106-4E1C-8CCE-5AC5766E2DF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54.54</c:v>
                </c:pt>
                <c:pt idx="4">
                  <c:v>52.9</c:v>
                </c:pt>
              </c:numCache>
            </c:numRef>
          </c:val>
          <c:smooth val="0"/>
          <c:extLst>
            <c:ext xmlns:c16="http://schemas.microsoft.com/office/drawing/2014/chart" uri="{C3380CC4-5D6E-409C-BE32-E72D297353CC}">
              <c16:uniqueId val="{00000001-E106-4E1C-8CCE-5AC5766E2DF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85.43</c:v>
                </c:pt>
                <c:pt idx="2">
                  <c:v>86.18</c:v>
                </c:pt>
                <c:pt idx="3">
                  <c:v>86.91</c:v>
                </c:pt>
                <c:pt idx="4">
                  <c:v>86.85</c:v>
                </c:pt>
              </c:numCache>
            </c:numRef>
          </c:val>
          <c:extLst>
            <c:ext xmlns:c16="http://schemas.microsoft.com/office/drawing/2014/chart" uri="{C3380CC4-5D6E-409C-BE32-E72D297353CC}">
              <c16:uniqueId val="{00000000-497B-4C2E-A5A1-58C7878DDD7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90.3</c:v>
                </c:pt>
                <c:pt idx="4">
                  <c:v>90.3</c:v>
                </c:pt>
              </c:numCache>
            </c:numRef>
          </c:val>
          <c:smooth val="0"/>
          <c:extLst>
            <c:ext xmlns:c16="http://schemas.microsoft.com/office/drawing/2014/chart" uri="{C3380CC4-5D6E-409C-BE32-E72D297353CC}">
              <c16:uniqueId val="{00000001-497B-4C2E-A5A1-58C7878DDD7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117.62</c:v>
                </c:pt>
                <c:pt idx="2">
                  <c:v>107.03</c:v>
                </c:pt>
                <c:pt idx="3">
                  <c:v>103.76</c:v>
                </c:pt>
                <c:pt idx="4">
                  <c:v>100.23</c:v>
                </c:pt>
              </c:numCache>
            </c:numRef>
          </c:val>
          <c:extLst>
            <c:ext xmlns:c16="http://schemas.microsoft.com/office/drawing/2014/chart" uri="{C3380CC4-5D6E-409C-BE32-E72D297353CC}">
              <c16:uniqueId val="{00000000-48AB-4F9C-B484-198851C181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102.11</c:v>
                </c:pt>
                <c:pt idx="4">
                  <c:v>101.91</c:v>
                </c:pt>
              </c:numCache>
            </c:numRef>
          </c:val>
          <c:smooth val="0"/>
          <c:extLst>
            <c:ext xmlns:c16="http://schemas.microsoft.com/office/drawing/2014/chart" uri="{C3380CC4-5D6E-409C-BE32-E72D297353CC}">
              <c16:uniqueId val="{00000001-48AB-4F9C-B484-198851C181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4.12</c:v>
                </c:pt>
                <c:pt idx="2">
                  <c:v>8.23</c:v>
                </c:pt>
                <c:pt idx="3">
                  <c:v>12.3</c:v>
                </c:pt>
                <c:pt idx="4">
                  <c:v>15.56</c:v>
                </c:pt>
              </c:numCache>
            </c:numRef>
          </c:val>
          <c:extLst>
            <c:ext xmlns:c16="http://schemas.microsoft.com/office/drawing/2014/chart" uri="{C3380CC4-5D6E-409C-BE32-E72D297353CC}">
              <c16:uniqueId val="{00000000-99FA-41EE-A634-FE848C19ED2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28.12</c:v>
                </c:pt>
                <c:pt idx="4">
                  <c:v>28.79</c:v>
                </c:pt>
              </c:numCache>
            </c:numRef>
          </c:val>
          <c:smooth val="0"/>
          <c:extLst>
            <c:ext xmlns:c16="http://schemas.microsoft.com/office/drawing/2014/chart" uri="{C3380CC4-5D6E-409C-BE32-E72D297353CC}">
              <c16:uniqueId val="{00000001-99FA-41EE-A634-FE848C19ED2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79C-4EC4-962C-0D36109DCB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79C-4EC4-962C-0D36109DCB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F4B-4244-8273-89C91A52B3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124.9</c:v>
                </c:pt>
                <c:pt idx="4">
                  <c:v>124.8</c:v>
                </c:pt>
              </c:numCache>
            </c:numRef>
          </c:val>
          <c:smooth val="0"/>
          <c:extLst>
            <c:ext xmlns:c16="http://schemas.microsoft.com/office/drawing/2014/chart" uri="{C3380CC4-5D6E-409C-BE32-E72D297353CC}">
              <c16:uniqueId val="{00000001-7F4B-4244-8273-89C91A52B3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20.41</c:v>
                </c:pt>
                <c:pt idx="2">
                  <c:v>41.88</c:v>
                </c:pt>
                <c:pt idx="3">
                  <c:v>62.86</c:v>
                </c:pt>
                <c:pt idx="4">
                  <c:v>57.94</c:v>
                </c:pt>
              </c:numCache>
            </c:numRef>
          </c:val>
          <c:extLst>
            <c:ext xmlns:c16="http://schemas.microsoft.com/office/drawing/2014/chart" uri="{C3380CC4-5D6E-409C-BE32-E72D297353CC}">
              <c16:uniqueId val="{00000000-4F8C-4515-9B8C-027EE2C5AF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33.58</c:v>
                </c:pt>
                <c:pt idx="4">
                  <c:v>35.42</c:v>
                </c:pt>
              </c:numCache>
            </c:numRef>
          </c:val>
          <c:smooth val="0"/>
          <c:extLst>
            <c:ext xmlns:c16="http://schemas.microsoft.com/office/drawing/2014/chart" uri="{C3380CC4-5D6E-409C-BE32-E72D297353CC}">
              <c16:uniqueId val="{00000001-4F8C-4515-9B8C-027EE2C5AF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6F0-4AC4-9370-10040C631D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778.81</c:v>
                </c:pt>
                <c:pt idx="4">
                  <c:v>718.49</c:v>
                </c:pt>
              </c:numCache>
            </c:numRef>
          </c:val>
          <c:smooth val="0"/>
          <c:extLst>
            <c:ext xmlns:c16="http://schemas.microsoft.com/office/drawing/2014/chart" uri="{C3380CC4-5D6E-409C-BE32-E72D297353CC}">
              <c16:uniqueId val="{00000001-66F0-4AC4-9370-10040C631D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56.49</c:v>
                </c:pt>
                <c:pt idx="2">
                  <c:v>52.4</c:v>
                </c:pt>
                <c:pt idx="3">
                  <c:v>56.82</c:v>
                </c:pt>
                <c:pt idx="4">
                  <c:v>51.02</c:v>
                </c:pt>
              </c:numCache>
            </c:numRef>
          </c:val>
          <c:extLst>
            <c:ext xmlns:c16="http://schemas.microsoft.com/office/drawing/2014/chart" uri="{C3380CC4-5D6E-409C-BE32-E72D297353CC}">
              <c16:uniqueId val="{00000000-A79C-4663-803C-57A6D730E1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67.23</c:v>
                </c:pt>
                <c:pt idx="4">
                  <c:v>61.82</c:v>
                </c:pt>
              </c:numCache>
            </c:numRef>
          </c:val>
          <c:smooth val="0"/>
          <c:extLst>
            <c:ext xmlns:c16="http://schemas.microsoft.com/office/drawing/2014/chart" uri="{C3380CC4-5D6E-409C-BE32-E72D297353CC}">
              <c16:uniqueId val="{00000001-A79C-4663-803C-57A6D730E1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228.03</c:v>
                </c:pt>
                <c:pt idx="2">
                  <c:v>244.96</c:v>
                </c:pt>
                <c:pt idx="3">
                  <c:v>227.06</c:v>
                </c:pt>
                <c:pt idx="4">
                  <c:v>232.13</c:v>
                </c:pt>
              </c:numCache>
            </c:numRef>
          </c:val>
          <c:extLst>
            <c:ext xmlns:c16="http://schemas.microsoft.com/office/drawing/2014/chart" uri="{C3380CC4-5D6E-409C-BE32-E72D297353CC}">
              <c16:uniqueId val="{00000000-5030-4AF9-B5E9-9BA79DCC3C9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228.21</c:v>
                </c:pt>
                <c:pt idx="4">
                  <c:v>246.9</c:v>
                </c:pt>
              </c:numCache>
            </c:numRef>
          </c:val>
          <c:smooth val="0"/>
          <c:extLst>
            <c:ext xmlns:c16="http://schemas.microsoft.com/office/drawing/2014/chart" uri="{C3380CC4-5D6E-409C-BE32-E72D297353CC}">
              <c16:uniqueId val="{00000001-5030-4AF9-B5E9-9BA79DCC3C9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A34" sqref="BA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かすみがうら市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40628</v>
      </c>
      <c r="AM8" s="46"/>
      <c r="AN8" s="46"/>
      <c r="AO8" s="46"/>
      <c r="AP8" s="46"/>
      <c r="AQ8" s="46"/>
      <c r="AR8" s="46"/>
      <c r="AS8" s="46"/>
      <c r="AT8" s="45">
        <f>データ!T6</f>
        <v>156.6</v>
      </c>
      <c r="AU8" s="45"/>
      <c r="AV8" s="45"/>
      <c r="AW8" s="45"/>
      <c r="AX8" s="45"/>
      <c r="AY8" s="45"/>
      <c r="AZ8" s="45"/>
      <c r="BA8" s="45"/>
      <c r="BB8" s="45">
        <f>データ!U6</f>
        <v>259.44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74.53</v>
      </c>
      <c r="J10" s="45"/>
      <c r="K10" s="45"/>
      <c r="L10" s="45"/>
      <c r="M10" s="45"/>
      <c r="N10" s="45"/>
      <c r="O10" s="45"/>
      <c r="P10" s="45">
        <f>データ!P6</f>
        <v>16.670000000000002</v>
      </c>
      <c r="Q10" s="45"/>
      <c r="R10" s="45"/>
      <c r="S10" s="45"/>
      <c r="T10" s="45"/>
      <c r="U10" s="45"/>
      <c r="V10" s="45"/>
      <c r="W10" s="45">
        <f>データ!Q6</f>
        <v>92.4</v>
      </c>
      <c r="X10" s="45"/>
      <c r="Y10" s="45"/>
      <c r="Z10" s="45"/>
      <c r="AA10" s="45"/>
      <c r="AB10" s="45"/>
      <c r="AC10" s="45"/>
      <c r="AD10" s="46">
        <f>データ!R6</f>
        <v>2530</v>
      </c>
      <c r="AE10" s="46"/>
      <c r="AF10" s="46"/>
      <c r="AG10" s="46"/>
      <c r="AH10" s="46"/>
      <c r="AI10" s="46"/>
      <c r="AJ10" s="46"/>
      <c r="AK10" s="2"/>
      <c r="AL10" s="46">
        <f>データ!V6</f>
        <v>6760</v>
      </c>
      <c r="AM10" s="46"/>
      <c r="AN10" s="46"/>
      <c r="AO10" s="46"/>
      <c r="AP10" s="46"/>
      <c r="AQ10" s="46"/>
      <c r="AR10" s="46"/>
      <c r="AS10" s="46"/>
      <c r="AT10" s="45">
        <f>データ!W6</f>
        <v>5.88</v>
      </c>
      <c r="AU10" s="45"/>
      <c r="AV10" s="45"/>
      <c r="AW10" s="45"/>
      <c r="AX10" s="45"/>
      <c r="AY10" s="45"/>
      <c r="AZ10" s="45"/>
      <c r="BA10" s="45"/>
      <c r="BB10" s="45">
        <f>データ!X6</f>
        <v>1149.6600000000001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WT96/D2+Etdb7iA9T2hDR+Vb5c5m1NGSs4iLvPSQl4Mp+ssdEGTrqwoDaTTatZoQ8j6sV2Za3O5h8uiYtH51bw==" saltValue="50+p2EGno4Lz7WqPCDbw2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82309</v>
      </c>
      <c r="D6" s="19">
        <f t="shared" si="3"/>
        <v>46</v>
      </c>
      <c r="E6" s="19">
        <f t="shared" si="3"/>
        <v>17</v>
      </c>
      <c r="F6" s="19">
        <f t="shared" si="3"/>
        <v>5</v>
      </c>
      <c r="G6" s="19">
        <f t="shared" si="3"/>
        <v>0</v>
      </c>
      <c r="H6" s="19" t="str">
        <f t="shared" si="3"/>
        <v>茨城県　かすみがうら市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74.53</v>
      </c>
      <c r="P6" s="20">
        <f t="shared" si="3"/>
        <v>16.670000000000002</v>
      </c>
      <c r="Q6" s="20">
        <f t="shared" si="3"/>
        <v>92.4</v>
      </c>
      <c r="R6" s="20">
        <f t="shared" si="3"/>
        <v>2530</v>
      </c>
      <c r="S6" s="20">
        <f t="shared" si="3"/>
        <v>40628</v>
      </c>
      <c r="T6" s="20">
        <f t="shared" si="3"/>
        <v>156.6</v>
      </c>
      <c r="U6" s="20">
        <f t="shared" si="3"/>
        <v>259.44</v>
      </c>
      <c r="V6" s="20">
        <f t="shared" si="3"/>
        <v>6760</v>
      </c>
      <c r="W6" s="20">
        <f t="shared" si="3"/>
        <v>5.88</v>
      </c>
      <c r="X6" s="20">
        <f t="shared" si="3"/>
        <v>1149.6600000000001</v>
      </c>
      <c r="Y6" s="21" t="str">
        <f>IF(Y7="",NA(),Y7)</f>
        <v>-</v>
      </c>
      <c r="Z6" s="21">
        <f t="shared" ref="Z6:AH6" si="4">IF(Z7="",NA(),Z7)</f>
        <v>117.62</v>
      </c>
      <c r="AA6" s="21">
        <f t="shared" si="4"/>
        <v>107.03</v>
      </c>
      <c r="AB6" s="21">
        <f t="shared" si="4"/>
        <v>103.76</v>
      </c>
      <c r="AC6" s="21">
        <f t="shared" si="4"/>
        <v>100.23</v>
      </c>
      <c r="AD6" s="21" t="str">
        <f t="shared" si="4"/>
        <v>-</v>
      </c>
      <c r="AE6" s="21">
        <f t="shared" si="4"/>
        <v>103.6</v>
      </c>
      <c r="AF6" s="21">
        <f t="shared" si="4"/>
        <v>106.37</v>
      </c>
      <c r="AG6" s="21">
        <f t="shared" si="4"/>
        <v>102.11</v>
      </c>
      <c r="AH6" s="21">
        <f t="shared" si="4"/>
        <v>101.91</v>
      </c>
      <c r="AI6" s="20" t="str">
        <f>IF(AI7="","",IF(AI7="-","【-】","【"&amp;SUBSTITUTE(TEXT(AI7,"#,##0.00"),"-","△")&amp;"】"))</f>
        <v>【103.61】</v>
      </c>
      <c r="AJ6" s="21" t="str">
        <f>IF(AJ7="",NA(),AJ7)</f>
        <v>-</v>
      </c>
      <c r="AK6" s="20">
        <f t="shared" ref="AK6:AS6" si="5">IF(AK7="",NA(),AK7)</f>
        <v>0</v>
      </c>
      <c r="AL6" s="20">
        <f t="shared" si="5"/>
        <v>0</v>
      </c>
      <c r="AM6" s="20">
        <f t="shared" si="5"/>
        <v>0</v>
      </c>
      <c r="AN6" s="20">
        <f t="shared" si="5"/>
        <v>0</v>
      </c>
      <c r="AO6" s="21" t="str">
        <f t="shared" si="5"/>
        <v>-</v>
      </c>
      <c r="AP6" s="21">
        <f t="shared" si="5"/>
        <v>193.99</v>
      </c>
      <c r="AQ6" s="21">
        <f t="shared" si="5"/>
        <v>139.02000000000001</v>
      </c>
      <c r="AR6" s="21">
        <f t="shared" si="5"/>
        <v>124.9</v>
      </c>
      <c r="AS6" s="21">
        <f t="shared" si="5"/>
        <v>124.8</v>
      </c>
      <c r="AT6" s="20" t="str">
        <f>IF(AT7="","",IF(AT7="-","【-】","【"&amp;SUBSTITUTE(TEXT(AT7,"#,##0.00"),"-","△")&amp;"】"))</f>
        <v>【133.62】</v>
      </c>
      <c r="AU6" s="21" t="str">
        <f>IF(AU7="",NA(),AU7)</f>
        <v>-</v>
      </c>
      <c r="AV6" s="21">
        <f t="shared" ref="AV6:BD6" si="6">IF(AV7="",NA(),AV7)</f>
        <v>20.41</v>
      </c>
      <c r="AW6" s="21">
        <f t="shared" si="6"/>
        <v>41.88</v>
      </c>
      <c r="AX6" s="21">
        <f t="shared" si="6"/>
        <v>62.86</v>
      </c>
      <c r="AY6" s="21">
        <f t="shared" si="6"/>
        <v>57.94</v>
      </c>
      <c r="AZ6" s="21" t="str">
        <f t="shared" si="6"/>
        <v>-</v>
      </c>
      <c r="BA6" s="21">
        <f t="shared" si="6"/>
        <v>26.99</v>
      </c>
      <c r="BB6" s="21">
        <f t="shared" si="6"/>
        <v>29.13</v>
      </c>
      <c r="BC6" s="21">
        <f t="shared" si="6"/>
        <v>33.58</v>
      </c>
      <c r="BD6" s="21">
        <f t="shared" si="6"/>
        <v>35.42</v>
      </c>
      <c r="BE6" s="20" t="str">
        <f>IF(BE7="","",IF(BE7="-","【-】","【"&amp;SUBSTITUTE(TEXT(BE7,"#,##0.00"),"-","△")&amp;"】"))</f>
        <v>【36.94】</v>
      </c>
      <c r="BF6" s="21" t="str">
        <f>IF(BF7="",NA(),BF7)</f>
        <v>-</v>
      </c>
      <c r="BG6" s="20">
        <f t="shared" ref="BG6:BO6" si="7">IF(BG7="",NA(),BG7)</f>
        <v>0</v>
      </c>
      <c r="BH6" s="20">
        <f t="shared" si="7"/>
        <v>0</v>
      </c>
      <c r="BI6" s="20">
        <f t="shared" si="7"/>
        <v>0</v>
      </c>
      <c r="BJ6" s="20">
        <f t="shared" si="7"/>
        <v>0</v>
      </c>
      <c r="BK6" s="21" t="str">
        <f t="shared" si="7"/>
        <v>-</v>
      </c>
      <c r="BL6" s="21">
        <f t="shared" si="7"/>
        <v>826.83</v>
      </c>
      <c r="BM6" s="21">
        <f t="shared" si="7"/>
        <v>867.83</v>
      </c>
      <c r="BN6" s="21">
        <f t="shared" si="7"/>
        <v>778.81</v>
      </c>
      <c r="BO6" s="21">
        <f t="shared" si="7"/>
        <v>718.49</v>
      </c>
      <c r="BP6" s="20" t="str">
        <f>IF(BP7="","",IF(BP7="-","【-】","【"&amp;SUBSTITUTE(TEXT(BP7,"#,##0.00"),"-","△")&amp;"】"))</f>
        <v>【809.19】</v>
      </c>
      <c r="BQ6" s="21" t="str">
        <f>IF(BQ7="",NA(),BQ7)</f>
        <v>-</v>
      </c>
      <c r="BR6" s="21">
        <f t="shared" ref="BR6:BZ6" si="8">IF(BR7="",NA(),BR7)</f>
        <v>56.49</v>
      </c>
      <c r="BS6" s="21">
        <f t="shared" si="8"/>
        <v>52.4</v>
      </c>
      <c r="BT6" s="21">
        <f t="shared" si="8"/>
        <v>56.82</v>
      </c>
      <c r="BU6" s="21">
        <f t="shared" si="8"/>
        <v>51.02</v>
      </c>
      <c r="BV6" s="21" t="str">
        <f t="shared" si="8"/>
        <v>-</v>
      </c>
      <c r="BW6" s="21">
        <f t="shared" si="8"/>
        <v>57.31</v>
      </c>
      <c r="BX6" s="21">
        <f t="shared" si="8"/>
        <v>57.08</v>
      </c>
      <c r="BY6" s="21">
        <f t="shared" si="8"/>
        <v>67.23</v>
      </c>
      <c r="BZ6" s="21">
        <f t="shared" si="8"/>
        <v>61.82</v>
      </c>
      <c r="CA6" s="20" t="str">
        <f>IF(CA7="","",IF(CA7="-","【-】","【"&amp;SUBSTITUTE(TEXT(CA7,"#,##0.00"),"-","△")&amp;"】"))</f>
        <v>【57.02】</v>
      </c>
      <c r="CB6" s="21" t="str">
        <f>IF(CB7="",NA(),CB7)</f>
        <v>-</v>
      </c>
      <c r="CC6" s="21">
        <f t="shared" ref="CC6:CK6" si="9">IF(CC7="",NA(),CC7)</f>
        <v>228.03</v>
      </c>
      <c r="CD6" s="21">
        <f t="shared" si="9"/>
        <v>244.96</v>
      </c>
      <c r="CE6" s="21">
        <f t="shared" si="9"/>
        <v>227.06</v>
      </c>
      <c r="CF6" s="21">
        <f t="shared" si="9"/>
        <v>232.13</v>
      </c>
      <c r="CG6" s="21" t="str">
        <f t="shared" si="9"/>
        <v>-</v>
      </c>
      <c r="CH6" s="21">
        <f t="shared" si="9"/>
        <v>273.52</v>
      </c>
      <c r="CI6" s="21">
        <f t="shared" si="9"/>
        <v>274.99</v>
      </c>
      <c r="CJ6" s="21">
        <f t="shared" si="9"/>
        <v>228.21</v>
      </c>
      <c r="CK6" s="21">
        <f t="shared" si="9"/>
        <v>246.9</v>
      </c>
      <c r="CL6" s="20" t="str">
        <f>IF(CL7="","",IF(CL7="-","【-】","【"&amp;SUBSTITUTE(TEXT(CL7,"#,##0.00"),"-","△")&amp;"】"))</f>
        <v>【273.68】</v>
      </c>
      <c r="CM6" s="21" t="str">
        <f>IF(CM7="",NA(),CM7)</f>
        <v>-</v>
      </c>
      <c r="CN6" s="21">
        <f t="shared" ref="CN6:CV6" si="10">IF(CN7="",NA(),CN7)</f>
        <v>40.49</v>
      </c>
      <c r="CO6" s="21">
        <f t="shared" si="10"/>
        <v>40.49</v>
      </c>
      <c r="CP6" s="21">
        <f t="shared" si="10"/>
        <v>40.49</v>
      </c>
      <c r="CQ6" s="21">
        <f t="shared" si="10"/>
        <v>40.49</v>
      </c>
      <c r="CR6" s="21" t="str">
        <f t="shared" si="10"/>
        <v>-</v>
      </c>
      <c r="CS6" s="21">
        <f t="shared" si="10"/>
        <v>50.14</v>
      </c>
      <c r="CT6" s="21">
        <f t="shared" si="10"/>
        <v>54.83</v>
      </c>
      <c r="CU6" s="21">
        <f t="shared" si="10"/>
        <v>54.54</v>
      </c>
      <c r="CV6" s="21">
        <f t="shared" si="10"/>
        <v>52.9</v>
      </c>
      <c r="CW6" s="20" t="str">
        <f>IF(CW7="","",IF(CW7="-","【-】","【"&amp;SUBSTITUTE(TEXT(CW7,"#,##0.00"),"-","△")&amp;"】"))</f>
        <v>【52.55】</v>
      </c>
      <c r="CX6" s="21" t="str">
        <f>IF(CX7="",NA(),CX7)</f>
        <v>-</v>
      </c>
      <c r="CY6" s="21">
        <f t="shared" ref="CY6:DG6" si="11">IF(CY7="",NA(),CY7)</f>
        <v>85.43</v>
      </c>
      <c r="CZ6" s="21">
        <f t="shared" si="11"/>
        <v>86.18</v>
      </c>
      <c r="DA6" s="21">
        <f t="shared" si="11"/>
        <v>86.91</v>
      </c>
      <c r="DB6" s="21">
        <f t="shared" si="11"/>
        <v>86.85</v>
      </c>
      <c r="DC6" s="21" t="str">
        <f t="shared" si="11"/>
        <v>-</v>
      </c>
      <c r="DD6" s="21">
        <f t="shared" si="11"/>
        <v>84.98</v>
      </c>
      <c r="DE6" s="21">
        <f t="shared" si="11"/>
        <v>84.7</v>
      </c>
      <c r="DF6" s="21">
        <f t="shared" si="11"/>
        <v>90.3</v>
      </c>
      <c r="DG6" s="21">
        <f t="shared" si="11"/>
        <v>90.3</v>
      </c>
      <c r="DH6" s="20" t="str">
        <f>IF(DH7="","",IF(DH7="-","【-】","【"&amp;SUBSTITUTE(TEXT(DH7,"#,##0.00"),"-","△")&amp;"】"))</f>
        <v>【87.30】</v>
      </c>
      <c r="DI6" s="21" t="str">
        <f>IF(DI7="",NA(),DI7)</f>
        <v>-</v>
      </c>
      <c r="DJ6" s="21">
        <f t="shared" ref="DJ6:DR6" si="12">IF(DJ7="",NA(),DJ7)</f>
        <v>4.12</v>
      </c>
      <c r="DK6" s="21">
        <f t="shared" si="12"/>
        <v>8.23</v>
      </c>
      <c r="DL6" s="21">
        <f t="shared" si="12"/>
        <v>12.3</v>
      </c>
      <c r="DM6" s="21">
        <f t="shared" si="12"/>
        <v>15.56</v>
      </c>
      <c r="DN6" s="21" t="str">
        <f t="shared" si="12"/>
        <v>-</v>
      </c>
      <c r="DO6" s="21">
        <f t="shared" si="12"/>
        <v>23.06</v>
      </c>
      <c r="DP6" s="21">
        <f t="shared" si="12"/>
        <v>20.34</v>
      </c>
      <c r="DQ6" s="21">
        <f t="shared" si="12"/>
        <v>28.12</v>
      </c>
      <c r="DR6" s="21">
        <f t="shared" si="12"/>
        <v>28.79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0.25</v>
      </c>
      <c r="EM6" s="21">
        <f t="shared" si="14"/>
        <v>0.01</v>
      </c>
      <c r="EN6" s="21">
        <f t="shared" si="14"/>
        <v>0.01</v>
      </c>
      <c r="EO6" s="20" t="str">
        <f>IF(EO7="","",IF(EO7="-","【-】","【"&amp;SUBSTITUTE(TEXT(EO7,"#,##0.00"),"-","△")&amp;"】"))</f>
        <v>【0.02】</v>
      </c>
    </row>
    <row r="7" spans="1:148" s="22" customFormat="1" x14ac:dyDescent="0.15">
      <c r="A7" s="14"/>
      <c r="B7" s="23">
        <v>2022</v>
      </c>
      <c r="C7" s="23">
        <v>82309</v>
      </c>
      <c r="D7" s="23">
        <v>46</v>
      </c>
      <c r="E7" s="23">
        <v>17</v>
      </c>
      <c r="F7" s="23">
        <v>5</v>
      </c>
      <c r="G7" s="23">
        <v>0</v>
      </c>
      <c r="H7" s="23" t="s">
        <v>96</v>
      </c>
      <c r="I7" s="23" t="s">
        <v>97</v>
      </c>
      <c r="J7" s="23" t="s">
        <v>98</v>
      </c>
      <c r="K7" s="23" t="s">
        <v>99</v>
      </c>
      <c r="L7" s="23" t="s">
        <v>100</v>
      </c>
      <c r="M7" s="23" t="s">
        <v>101</v>
      </c>
      <c r="N7" s="24" t="s">
        <v>102</v>
      </c>
      <c r="O7" s="24">
        <v>74.53</v>
      </c>
      <c r="P7" s="24">
        <v>16.670000000000002</v>
      </c>
      <c r="Q7" s="24">
        <v>92.4</v>
      </c>
      <c r="R7" s="24">
        <v>2530</v>
      </c>
      <c r="S7" s="24">
        <v>40628</v>
      </c>
      <c r="T7" s="24">
        <v>156.6</v>
      </c>
      <c r="U7" s="24">
        <v>259.44</v>
      </c>
      <c r="V7" s="24">
        <v>6760</v>
      </c>
      <c r="W7" s="24">
        <v>5.88</v>
      </c>
      <c r="X7" s="24">
        <v>1149.6600000000001</v>
      </c>
      <c r="Y7" s="24" t="s">
        <v>102</v>
      </c>
      <c r="Z7" s="24">
        <v>117.62</v>
      </c>
      <c r="AA7" s="24">
        <v>107.03</v>
      </c>
      <c r="AB7" s="24">
        <v>103.76</v>
      </c>
      <c r="AC7" s="24">
        <v>100.23</v>
      </c>
      <c r="AD7" s="24" t="s">
        <v>102</v>
      </c>
      <c r="AE7" s="24">
        <v>103.6</v>
      </c>
      <c r="AF7" s="24">
        <v>106.37</v>
      </c>
      <c r="AG7" s="24">
        <v>102.11</v>
      </c>
      <c r="AH7" s="24">
        <v>101.91</v>
      </c>
      <c r="AI7" s="24">
        <v>103.61</v>
      </c>
      <c r="AJ7" s="24" t="s">
        <v>102</v>
      </c>
      <c r="AK7" s="24">
        <v>0</v>
      </c>
      <c r="AL7" s="24">
        <v>0</v>
      </c>
      <c r="AM7" s="24">
        <v>0</v>
      </c>
      <c r="AN7" s="24">
        <v>0</v>
      </c>
      <c r="AO7" s="24" t="s">
        <v>102</v>
      </c>
      <c r="AP7" s="24">
        <v>193.99</v>
      </c>
      <c r="AQ7" s="24">
        <v>139.02000000000001</v>
      </c>
      <c r="AR7" s="24">
        <v>124.9</v>
      </c>
      <c r="AS7" s="24">
        <v>124.8</v>
      </c>
      <c r="AT7" s="24">
        <v>133.62</v>
      </c>
      <c r="AU7" s="24" t="s">
        <v>102</v>
      </c>
      <c r="AV7" s="24">
        <v>20.41</v>
      </c>
      <c r="AW7" s="24">
        <v>41.88</v>
      </c>
      <c r="AX7" s="24">
        <v>62.86</v>
      </c>
      <c r="AY7" s="24">
        <v>57.94</v>
      </c>
      <c r="AZ7" s="24" t="s">
        <v>102</v>
      </c>
      <c r="BA7" s="24">
        <v>26.99</v>
      </c>
      <c r="BB7" s="24">
        <v>29.13</v>
      </c>
      <c r="BC7" s="24">
        <v>33.58</v>
      </c>
      <c r="BD7" s="24">
        <v>35.42</v>
      </c>
      <c r="BE7" s="24">
        <v>36.94</v>
      </c>
      <c r="BF7" s="24" t="s">
        <v>102</v>
      </c>
      <c r="BG7" s="24">
        <v>0</v>
      </c>
      <c r="BH7" s="24">
        <v>0</v>
      </c>
      <c r="BI7" s="24">
        <v>0</v>
      </c>
      <c r="BJ7" s="24">
        <v>0</v>
      </c>
      <c r="BK7" s="24" t="s">
        <v>102</v>
      </c>
      <c r="BL7" s="24">
        <v>826.83</v>
      </c>
      <c r="BM7" s="24">
        <v>867.83</v>
      </c>
      <c r="BN7" s="24">
        <v>778.81</v>
      </c>
      <c r="BO7" s="24">
        <v>718.49</v>
      </c>
      <c r="BP7" s="24">
        <v>809.19</v>
      </c>
      <c r="BQ7" s="24" t="s">
        <v>102</v>
      </c>
      <c r="BR7" s="24">
        <v>56.49</v>
      </c>
      <c r="BS7" s="24">
        <v>52.4</v>
      </c>
      <c r="BT7" s="24">
        <v>56.82</v>
      </c>
      <c r="BU7" s="24">
        <v>51.02</v>
      </c>
      <c r="BV7" s="24" t="s">
        <v>102</v>
      </c>
      <c r="BW7" s="24">
        <v>57.31</v>
      </c>
      <c r="BX7" s="24">
        <v>57.08</v>
      </c>
      <c r="BY7" s="24">
        <v>67.23</v>
      </c>
      <c r="BZ7" s="24">
        <v>61.82</v>
      </c>
      <c r="CA7" s="24">
        <v>57.02</v>
      </c>
      <c r="CB7" s="24" t="s">
        <v>102</v>
      </c>
      <c r="CC7" s="24">
        <v>228.03</v>
      </c>
      <c r="CD7" s="24">
        <v>244.96</v>
      </c>
      <c r="CE7" s="24">
        <v>227.06</v>
      </c>
      <c r="CF7" s="24">
        <v>232.13</v>
      </c>
      <c r="CG7" s="24" t="s">
        <v>102</v>
      </c>
      <c r="CH7" s="24">
        <v>273.52</v>
      </c>
      <c r="CI7" s="24">
        <v>274.99</v>
      </c>
      <c r="CJ7" s="24">
        <v>228.21</v>
      </c>
      <c r="CK7" s="24">
        <v>246.9</v>
      </c>
      <c r="CL7" s="24">
        <v>273.68</v>
      </c>
      <c r="CM7" s="24" t="s">
        <v>102</v>
      </c>
      <c r="CN7" s="24">
        <v>40.49</v>
      </c>
      <c r="CO7" s="24">
        <v>40.49</v>
      </c>
      <c r="CP7" s="24">
        <v>40.49</v>
      </c>
      <c r="CQ7" s="24">
        <v>40.49</v>
      </c>
      <c r="CR7" s="24" t="s">
        <v>102</v>
      </c>
      <c r="CS7" s="24">
        <v>50.14</v>
      </c>
      <c r="CT7" s="24">
        <v>54.83</v>
      </c>
      <c r="CU7" s="24">
        <v>54.54</v>
      </c>
      <c r="CV7" s="24">
        <v>52.9</v>
      </c>
      <c r="CW7" s="24">
        <v>52.55</v>
      </c>
      <c r="CX7" s="24" t="s">
        <v>102</v>
      </c>
      <c r="CY7" s="24">
        <v>85.43</v>
      </c>
      <c r="CZ7" s="24">
        <v>86.18</v>
      </c>
      <c r="DA7" s="24">
        <v>86.91</v>
      </c>
      <c r="DB7" s="24">
        <v>86.85</v>
      </c>
      <c r="DC7" s="24" t="s">
        <v>102</v>
      </c>
      <c r="DD7" s="24">
        <v>84.98</v>
      </c>
      <c r="DE7" s="24">
        <v>84.7</v>
      </c>
      <c r="DF7" s="24">
        <v>90.3</v>
      </c>
      <c r="DG7" s="24">
        <v>90.3</v>
      </c>
      <c r="DH7" s="24">
        <v>87.3</v>
      </c>
      <c r="DI7" s="24" t="s">
        <v>102</v>
      </c>
      <c r="DJ7" s="24">
        <v>4.12</v>
      </c>
      <c r="DK7" s="24">
        <v>8.23</v>
      </c>
      <c r="DL7" s="24">
        <v>12.3</v>
      </c>
      <c r="DM7" s="24">
        <v>15.56</v>
      </c>
      <c r="DN7" s="24" t="s">
        <v>102</v>
      </c>
      <c r="DO7" s="24">
        <v>23.06</v>
      </c>
      <c r="DP7" s="24">
        <v>20.34</v>
      </c>
      <c r="DQ7" s="24">
        <v>28.12</v>
      </c>
      <c r="DR7" s="24">
        <v>28.79</v>
      </c>
      <c r="DS7" s="24">
        <v>27.11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0.25</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2024-02-22T00:51:50Z</cp:lastPrinted>
  <dcterms:created xsi:type="dcterms:W3CDTF">2023-12-12T01:00:38Z</dcterms:created>
  <dcterms:modified xsi:type="dcterms:W3CDTF">2024-02-22T00:51:58Z</dcterms:modified>
  <cp:category/>
</cp:coreProperties>
</file>