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Akiw5PpsLZ6jIOCJFv7lZWQB7BqrD1h3PV0pJ9W+r3A9dcPyW1t6K3KerSshAMnxbFpGogbfYr4a+jAsGQUW8g==" workbookSaltValue="+y/kFk0xnyne/ZElkOU2mg==" workbookSpinCount="100000" lockStructure="1"/>
  <bookViews>
    <workbookView xWindow="0" yWindow="0" windowWidth="28800" windowHeight="114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E85" i="4"/>
  <c r="BB10" i="4"/>
  <c r="AT10" i="4"/>
  <c r="AL10" i="4"/>
  <c r="W10" i="4"/>
  <c r="I10" i="4"/>
  <c r="B10" i="4"/>
  <c r="AT8" i="4"/>
  <c r="P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<sst xmlns="http://schemas.openxmlformats.org/spreadsheetml/2006/main" count="228" uniqueCount="113">
  <si>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</si>
  <si>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</si>
  <si>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</si>
  <si>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</si>
  <si>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</si>
  <si>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</si>
  <si>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</si>
  <si>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</si>
  <si>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</si>
  <si>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</si>
  <si>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</si>
  <si>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</si>
  <si>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</si>
  <si>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</si>
  <si>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</si>
  <si>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</si>
  <si>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</si>
  <si>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</si>
  <si>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</si>
  <si>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</si>
  <si>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</si>
  <si>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</si>
  <si>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</si>
  <si>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</si>
  <si>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</si>
  <si>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</si>
  <si>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</si>
  <si>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</si>
  <si>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</si>
  <si>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</si>
  <si>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</si>
  <si>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</si>
  <si>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</si>
  <si>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</si>
  <si>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</si>
  <si>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</si>
  <si>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</si>
  <si>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</si>
  <si>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</si>
  <si>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</si>
  <si>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</si>
  <si>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</si>
  <si>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</si>
  <si>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</si>
  <si>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</si>
  <si>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</si>
  <si>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</si>
  <si>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</si>
  <si>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</si>
  <si>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</si>
  <si>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</si>
  <si>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</si>
  <si>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</si>
  <si>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</si>
  <si>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</si>
  <si>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</si>
  <si>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</si>
  <si>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</si>
  <si>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</si>
  <si>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</si>
  <si>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</si>
  <si>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</si>
  <si>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</si>
  <si>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</si>
  <si>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</si>
  <si>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</si>
  <si>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</si>
  <si>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</si>
  <si>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</si>
  <si>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</si>
  <si>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</si>
  <si>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</si>
  <si>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</si>
  <si>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</si>
  <si>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</si>
  <si>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</si>
  <si>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</si>
  <si>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</si>
  <si>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</si>
  <si>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</si>
  <si>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</si>
  <si>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</si>
  <si>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</si>
  <si>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</si>
  <si>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</si>
  <si>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</si>
  <si>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</si>
  <si>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</si>
  <si>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</si>
  <si>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</si>
  <si>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</si>
  <si>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</si>
  <si>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</si>
  <si>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</si>
  <si>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</si>
  <si>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</si>
  <si>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</si>
  <si>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</si>
  <si>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</si>
  <si>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</si>
  <si>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</si>
  <si>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</si>
  <si>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</si>
  <si>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</si>
  <si>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</si>
  <si>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</si>
  <si>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</si>
  <si>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</si>
  <si>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</si>
  <si>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</si>
  <si>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4年度に「那珂市水道事業経営戦略」の見直しを行った。現在の経営指標については、健全な経営状況と判断するが、今後、老朽化施設の更新や少子高齢化による水需要減少が懸念され、加えて管路更新費用等の増加が見込まれることから、経営戦略に沿って計画的な事業運営を行っていく必要がある。</t>
    <rPh sb="0" eb="2">
      <t>レイワ</t>
    </rPh>
    <rPh sb="3" eb="5">
      <t>ネンド</t>
    </rPh>
    <rPh sb="20" eb="22">
      <t>ミナオ</t>
    </rPh>
    <rPh sb="24" eb="25">
      <t>オコナ</t>
    </rPh>
    <rPh sb="28" eb="30">
      <t>ゲンザイ</t>
    </rPh>
    <rPh sb="31" eb="35">
      <t>ケイエイシヒョウ</t>
    </rPh>
    <rPh sb="41" eb="43">
      <t>ケンゼン</t>
    </rPh>
    <rPh sb="44" eb="48">
      <t>ケイエイジョウキョウ</t>
    </rPh>
    <rPh sb="49" eb="51">
      <t>ハンダン</t>
    </rPh>
    <rPh sb="55" eb="57">
      <t>コンゴ</t>
    </rPh>
    <rPh sb="81" eb="83">
      <t>ケネン</t>
    </rPh>
    <rPh sb="86" eb="87">
      <t>クワ</t>
    </rPh>
    <rPh sb="89" eb="95">
      <t>カンロコウシンヒヨウ</t>
    </rPh>
    <rPh sb="95" eb="96">
      <t>ナド</t>
    </rPh>
    <rPh sb="97" eb="99">
      <t>ゾウカ</t>
    </rPh>
    <rPh sb="100" eb="102">
      <t>ミコ</t>
    </rPh>
    <rPh sb="110" eb="114">
      <t>ケイエイセンリャク</t>
    </rPh>
    <rPh sb="115" eb="116">
      <t>ソ</t>
    </rPh>
    <rPh sb="118" eb="121">
      <t>ケイカクテキ</t>
    </rPh>
    <rPh sb="122" eb="124">
      <t>ジギョウ</t>
    </rPh>
    <rPh sb="124" eb="126">
      <t>ウンエイ</t>
    </rPh>
    <rPh sb="127" eb="128">
      <t>オコナ</t>
    </rPh>
    <rPh sb="132" eb="134">
      <t>ヒツヨウ</t>
    </rPh>
    <phoneticPr fontId="4"/>
  </si>
  <si>
    <r>
      <t>① 経常収支比率は、有収水量の減少に伴う給水収益の減少及び管路更新や瓜連浄水場の機能廃止などに伴う固定資産除却費の増加等により費用が増えたため、前年度の値を下回ったが、100％を上回っている。
②累積欠損金比率は発生せず、健全な経営状況と言える。
③流動化比率は100％以上を維持しており、支払能力は十分であるが、企業債償還が増加しているため、今後は低下していくと考えられる。
④企業債残高対給水収益比率は、浄水場の更新工事により借入額が増え、今後も類似団体平均より上回ると推察できる。企業債の借り入れをせざるを得ないため、計画的に借入額を設定するよう精査していく必要がある。
⑤</t>
    </r>
    <r>
      <rPr>
        <sz val="11"/>
        <rFont val="ＭＳ ゴシック"/>
        <family val="3"/>
        <charset val="128"/>
      </rPr>
      <t>料金回収率は、新型コロナウイルス感染症対応地方創生臨時交付金を活用した水道料金の減免措置を行ったことにより大きく低下した。なお、交付金により全額充当されたため、経営に影響は出ていない。</t>
    </r>
    <r>
      <rPr>
        <sz val="11"/>
        <color theme="1"/>
        <rFont val="ＭＳ ゴシック"/>
        <family val="3"/>
        <charset val="128"/>
      </rPr>
      <t xml:space="preserve">
</t>
    </r>
    <r>
      <rPr>
        <sz val="11"/>
        <rFont val="ＭＳ ゴシック"/>
        <family val="3"/>
        <charset val="128"/>
      </rPr>
      <t>⑥給水原価は、管路更新や瓜連浄水場廃止による固定資産除却による減耗費の増加により上昇した。次年度は従来の値程度に回復すると推測している。</t>
    </r>
    <r>
      <rPr>
        <sz val="11"/>
        <color theme="1"/>
        <rFont val="ＭＳ ゴシック"/>
        <family val="3"/>
        <charset val="128"/>
      </rPr>
      <t xml:space="preserve">
⑦施設利用率は、類似団体平均を上回っており、適切な施設規模と言える。
⑧有収率は、類似団体平均を上回っており、施設の稼働状況が収益に反映されている。今後も漏水調査等を通し、無効水量減少に努めていく。</t>
    </r>
    <rPh sb="2" eb="8">
      <t>ケイジョウシュウシヒリツ</t>
    </rPh>
    <rPh sb="76" eb="77">
      <t>アタイ</t>
    </rPh>
    <rPh sb="78" eb="80">
      <t>シタマワ</t>
    </rPh>
    <rPh sb="98" eb="100">
      <t>ルイセキ</t>
    </rPh>
    <rPh sb="100" eb="103">
      <t>ケッソンキン</t>
    </rPh>
    <rPh sb="103" eb="105">
      <t>ヒリツ</t>
    </rPh>
    <rPh sb="106" eb="108">
      <t>ハッセイ</t>
    </rPh>
    <rPh sb="111" eb="113">
      <t>ケンゼン</t>
    </rPh>
    <rPh sb="114" eb="118">
      <t>ケイエイジョウキョウ</t>
    </rPh>
    <rPh sb="119" eb="120">
      <t>イ</t>
    </rPh>
    <rPh sb="125" eb="128">
      <t>リュウドウカ</t>
    </rPh>
    <rPh sb="128" eb="130">
      <t>ヒリツ</t>
    </rPh>
    <rPh sb="135" eb="137">
      <t>イジョウ</t>
    </rPh>
    <rPh sb="138" eb="140">
      <t>イジ</t>
    </rPh>
    <rPh sb="145" eb="147">
      <t>シハライ</t>
    </rPh>
    <rPh sb="147" eb="149">
      <t>ノウリョク</t>
    </rPh>
    <rPh sb="150" eb="152">
      <t>ジュウブン</t>
    </rPh>
    <rPh sb="157" eb="160">
      <t>キギョウサイ</t>
    </rPh>
    <rPh sb="160" eb="162">
      <t>ショウカン</t>
    </rPh>
    <rPh sb="163" eb="165">
      <t>ゾウカ</t>
    </rPh>
    <rPh sb="172" eb="174">
      <t>コンゴ</t>
    </rPh>
    <rPh sb="175" eb="177">
      <t>テイカ</t>
    </rPh>
    <rPh sb="182" eb="183">
      <t>カンガ</t>
    </rPh>
    <rPh sb="190" eb="195">
      <t>キギョウサイザンダカ</t>
    </rPh>
    <rPh sb="195" eb="196">
      <t>タイ</t>
    </rPh>
    <rPh sb="196" eb="202">
      <t>キュウスイシュウエキヒリツ</t>
    </rPh>
    <rPh sb="204" eb="207">
      <t>ジョウスイジョウ</t>
    </rPh>
    <rPh sb="208" eb="212">
      <t>コウシンコウジ</t>
    </rPh>
    <rPh sb="215" eb="218">
      <t>カリイレガク</t>
    </rPh>
    <rPh sb="219" eb="220">
      <t>フ</t>
    </rPh>
    <rPh sb="222" eb="224">
      <t>コンゴ</t>
    </rPh>
    <rPh sb="225" eb="231">
      <t>ルイジダンタイヘイキン</t>
    </rPh>
    <rPh sb="233" eb="235">
      <t>ウワマワ</t>
    </rPh>
    <rPh sb="237" eb="239">
      <t>スイサツ</t>
    </rPh>
    <rPh sb="243" eb="246">
      <t>キギョウサイ</t>
    </rPh>
    <rPh sb="247" eb="248">
      <t>カ</t>
    </rPh>
    <rPh sb="249" eb="250">
      <t>イ</t>
    </rPh>
    <rPh sb="256" eb="257">
      <t>エ</t>
    </rPh>
    <rPh sb="262" eb="265">
      <t>ケイカクテキ</t>
    </rPh>
    <rPh sb="266" eb="269">
      <t>カリイレガク</t>
    </rPh>
    <rPh sb="270" eb="272">
      <t>セッテイ</t>
    </rPh>
    <rPh sb="276" eb="278">
      <t>セイサ</t>
    </rPh>
    <rPh sb="282" eb="284">
      <t>ヒツヨウ</t>
    </rPh>
    <rPh sb="290" eb="295">
      <t>リョウキンカイシュウリツ</t>
    </rPh>
    <rPh sb="354" eb="357">
      <t>コウフキン</t>
    </rPh>
    <rPh sb="360" eb="364">
      <t>ゼンガクジュウトウ</t>
    </rPh>
    <rPh sb="370" eb="372">
      <t>ケイエイ</t>
    </rPh>
    <rPh sb="373" eb="375">
      <t>エイキョウ</t>
    </rPh>
    <rPh sb="376" eb="377">
      <t>デ</t>
    </rPh>
    <rPh sb="384" eb="388">
      <t>キュウスイゲンカ</t>
    </rPh>
    <rPh sb="390" eb="394">
      <t>カンロコウシン</t>
    </rPh>
    <rPh sb="395" eb="400">
      <t>ウリヅラジョウスイジョウ</t>
    </rPh>
    <rPh sb="400" eb="402">
      <t>ハイシ</t>
    </rPh>
    <rPh sb="428" eb="431">
      <t>ジネンド</t>
    </rPh>
    <rPh sb="432" eb="434">
      <t>ジュウライ</t>
    </rPh>
    <rPh sb="435" eb="438">
      <t>アタイテイド</t>
    </rPh>
    <rPh sb="439" eb="441">
      <t>カイフク</t>
    </rPh>
    <rPh sb="444" eb="446">
      <t>スイソク</t>
    </rPh>
    <rPh sb="453" eb="458">
      <t>シセツリヨウリツ</t>
    </rPh>
    <rPh sb="460" eb="466">
      <t>ルイジダンタイヘイキン</t>
    </rPh>
    <rPh sb="467" eb="469">
      <t>ウワマワ</t>
    </rPh>
    <rPh sb="474" eb="476">
      <t>テキセツ</t>
    </rPh>
    <rPh sb="477" eb="481">
      <t>シセツキボ</t>
    </rPh>
    <rPh sb="482" eb="483">
      <t>イ</t>
    </rPh>
    <rPh sb="488" eb="491">
      <t>ユウシュウリツ</t>
    </rPh>
    <rPh sb="493" eb="499">
      <t>ルイジダンタイヘイキン</t>
    </rPh>
    <rPh sb="500" eb="502">
      <t>ウワマワ</t>
    </rPh>
    <rPh sb="507" eb="509">
      <t>シセツ</t>
    </rPh>
    <rPh sb="510" eb="514">
      <t>カドウジョウキョウ</t>
    </rPh>
    <rPh sb="515" eb="517">
      <t>シュウエキ</t>
    </rPh>
    <rPh sb="518" eb="520">
      <t>ハンエイ</t>
    </rPh>
    <rPh sb="526" eb="528">
      <t>コンゴ</t>
    </rPh>
    <rPh sb="529" eb="533">
      <t>ロウスイチョウサ</t>
    </rPh>
    <rPh sb="533" eb="534">
      <t>ナド</t>
    </rPh>
    <rPh sb="535" eb="536">
      <t>トオ</t>
    </rPh>
    <rPh sb="538" eb="540">
      <t>ムコウ</t>
    </rPh>
    <rPh sb="540" eb="544">
      <t>スイリョウゲンショウ</t>
    </rPh>
    <rPh sb="545" eb="546">
      <t>ツト</t>
    </rPh>
    <phoneticPr fontId="4"/>
  </si>
  <si>
    <t>①有形固定資産減価償却率は、浄水場の更新工事等により低下しており、類似団体の平均を下回っているため、施設等の更新が進んでいると言える。
②管路経年化率は、計画的な更新により、類似団体平均を下回っている。
③管路更新率は、類似団体平均を下回っているが、これは重要拠点や漏水調査を基にコストが高い主要配水管を優先的に更新しているためである。</t>
    <rPh sb="1" eb="7">
      <t>ユウケイコテイシサン</t>
    </rPh>
    <rPh sb="7" eb="12">
      <t>ゲンカショウキャクリツ</t>
    </rPh>
    <rPh sb="14" eb="17">
      <t>ジョウスイジョウ</t>
    </rPh>
    <rPh sb="18" eb="22">
      <t>コウシンコウジ</t>
    </rPh>
    <rPh sb="22" eb="23">
      <t>ナド</t>
    </rPh>
    <rPh sb="26" eb="28">
      <t>テイカ</t>
    </rPh>
    <rPh sb="33" eb="37">
      <t>ルイジダンタイ</t>
    </rPh>
    <rPh sb="38" eb="40">
      <t>ヘイキン</t>
    </rPh>
    <rPh sb="41" eb="43">
      <t>シタマワ</t>
    </rPh>
    <rPh sb="50" eb="53">
      <t>シセツナド</t>
    </rPh>
    <rPh sb="54" eb="56">
      <t>コウシン</t>
    </rPh>
    <rPh sb="57" eb="58">
      <t>スス</t>
    </rPh>
    <rPh sb="63" eb="64">
      <t>イ</t>
    </rPh>
    <rPh sb="69" eb="71">
      <t>カンロ</t>
    </rPh>
    <rPh sb="71" eb="75">
      <t>ケイネンカリツ</t>
    </rPh>
    <rPh sb="77" eb="80">
      <t>ケイカクテキ</t>
    </rPh>
    <rPh sb="81" eb="83">
      <t>コウシン</t>
    </rPh>
    <rPh sb="87" eb="91">
      <t>ルイジダンタイ</t>
    </rPh>
    <rPh sb="91" eb="93">
      <t>ヘイキン</t>
    </rPh>
    <rPh sb="94" eb="96">
      <t>シタマワ</t>
    </rPh>
    <rPh sb="103" eb="107">
      <t>カンロコウシン</t>
    </rPh>
    <rPh sb="107" eb="108">
      <t>リツ</t>
    </rPh>
    <rPh sb="110" eb="116">
      <t>ルイジダンタイヘイキン</t>
    </rPh>
    <rPh sb="117" eb="11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</si>
</sst>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0.46</c:v>
                </c:pt>
                <c:pt idx="2">
                  <c:v>0.16</c:v>
                </c:pt>
                <c:pt idx="3">
                  <c:v>0.28999999999999998</c:v>
                </c:pt>
                <c:pt idx="4">
                  <c:v>0.34</c:v>
                </c:pt>
              </c:numCache>
            </c:numRef>
          </c:val>
          <c:extLst>
            <c:ext xmlns:c16="http://schemas.microsoft.com/office/drawing/2014/chart" uri="{C3380CC4-5D6E-409C-BE32-E72D297353CC}">
              <c16:uniqueId val="{00000000-D94D-4DE7-84CE-295594F3F2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D94D-4DE7-84CE-295594F3F2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71.75</c:v>
                </c:pt>
                <c:pt idx="1">
                  <c:v>77.5</c:v>
                </c:pt>
                <c:pt idx="2">
                  <c:v>78.84</c:v>
                </c:pt>
                <c:pt idx="3">
                  <c:v>78.52</c:v>
                </c:pt>
                <c:pt idx="4">
                  <c:v>78.23</c:v>
                </c:pt>
              </c:numCache>
            </c:numRef>
          </c:val>
          <c:extLst>
            <c:ext xmlns:c16="http://schemas.microsoft.com/office/drawing/2014/chart" uri="{C3380CC4-5D6E-409C-BE32-E72D297353CC}">
              <c16:uniqueId val="{00000000-7027-4AEF-845F-02EED87039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027-4AEF-845F-02EED87039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88.27</c:v>
                </c:pt>
                <c:pt idx="1">
                  <c:v>89.09</c:v>
                </c:pt>
                <c:pt idx="2">
                  <c:v>89.63</c:v>
                </c:pt>
                <c:pt idx="3">
                  <c:v>89.19</c:v>
                </c:pt>
                <c:pt idx="4">
                  <c:v>88.65</c:v>
                </c:pt>
              </c:numCache>
            </c:numRef>
          </c:val>
          <c:extLst>
            <c:ext xmlns:c16="http://schemas.microsoft.com/office/drawing/2014/chart" uri="{C3380CC4-5D6E-409C-BE32-E72D297353CC}">
              <c16:uniqueId val="{00000000-A53C-4154-99B4-219B60DD9B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53C-4154-99B4-219B60DD9B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121.14</c:v>
                </c:pt>
                <c:pt idx="1">
                  <c:v>124.9</c:v>
                </c:pt>
                <c:pt idx="2">
                  <c:v>123.27</c:v>
                </c:pt>
                <c:pt idx="3">
                  <c:v>122.03</c:v>
                </c:pt>
                <c:pt idx="4">
                  <c:v>111.59</c:v>
                </c:pt>
              </c:numCache>
            </c:numRef>
          </c:val>
          <c:extLst>
            <c:ext xmlns:c16="http://schemas.microsoft.com/office/drawing/2014/chart" uri="{C3380CC4-5D6E-409C-BE32-E72D297353CC}">
              <c16:uniqueId val="{00000000-F4D1-4AFF-8C42-4788AACB06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4D1-4AFF-8C42-4788AACB06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46.27</c:v>
                </c:pt>
                <c:pt idx="1">
                  <c:v>46.05</c:v>
                </c:pt>
                <c:pt idx="2">
                  <c:v>43.77</c:v>
                </c:pt>
                <c:pt idx="3">
                  <c:v>43.08</c:v>
                </c:pt>
                <c:pt idx="4">
                  <c:v>40.119999999999997</c:v>
                </c:pt>
              </c:numCache>
            </c:numRef>
          </c:val>
          <c:extLst>
            <c:ext xmlns:c16="http://schemas.microsoft.com/office/drawing/2014/chart" uri="{C3380CC4-5D6E-409C-BE32-E72D297353CC}">
              <c16:uniqueId val="{00000000-AAB7-42A8-9F58-5350991C9F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AB7-42A8-9F58-5350991C9F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12.86</c:v>
                </c:pt>
                <c:pt idx="1">
                  <c:v>12.3</c:v>
                </c:pt>
                <c:pt idx="2">
                  <c:v>14.46</c:v>
                </c:pt>
                <c:pt idx="3">
                  <c:v>15.16</c:v>
                </c:pt>
                <c:pt idx="4">
                  <c:v>16.97</c:v>
                </c:pt>
              </c:numCache>
            </c:numRef>
          </c:val>
          <c:extLst>
            <c:ext xmlns:c16="http://schemas.microsoft.com/office/drawing/2014/chart" uri="{C3380CC4-5D6E-409C-BE32-E72D297353CC}">
              <c16:uniqueId val="{00000000-865B-49F2-9663-E77AE80DF2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65B-49F2-9663-E77AE80DF2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22-42A4-8539-1BEE7E8E28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B22-42A4-8539-1BEE7E8E28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823.44</c:v>
                </c:pt>
                <c:pt idx="1">
                  <c:v>926.67</c:v>
                </c:pt>
                <c:pt idx="2">
                  <c:v>843.99</c:v>
                </c:pt>
                <c:pt idx="3">
                  <c:v>1605.29</c:v>
                </c:pt>
                <c:pt idx="4">
                  <c:v>1665.38</c:v>
                </c:pt>
              </c:numCache>
            </c:numRef>
          </c:val>
          <c:extLst>
            <c:ext xmlns:c16="http://schemas.microsoft.com/office/drawing/2014/chart" uri="{C3380CC4-5D6E-409C-BE32-E72D297353CC}">
              <c16:uniqueId val="{00000000-D71A-4FEF-99EE-042B546CB6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71A-4FEF-99EE-042B546CB6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182.63</c:v>
                </c:pt>
                <c:pt idx="1">
                  <c:v>248.23</c:v>
                </c:pt>
                <c:pt idx="2">
                  <c:v>349.35</c:v>
                </c:pt>
                <c:pt idx="3">
                  <c:v>421.31</c:v>
                </c:pt>
                <c:pt idx="4">
                  <c:v>634.94000000000005</c:v>
                </c:pt>
              </c:numCache>
            </c:numRef>
          </c:val>
          <c:extLst>
            <c:ext xmlns:c16="http://schemas.microsoft.com/office/drawing/2014/chart" uri="{C3380CC4-5D6E-409C-BE32-E72D297353CC}">
              <c16:uniqueId val="{00000000-1C02-4B13-BADC-6955F3EEC3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1C02-4B13-BADC-6955F3EEC3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112.02</c:v>
                </c:pt>
                <c:pt idx="1">
                  <c:v>114.89</c:v>
                </c:pt>
                <c:pt idx="2">
                  <c:v>114.15</c:v>
                </c:pt>
                <c:pt idx="3">
                  <c:v>113.11</c:v>
                </c:pt>
                <c:pt idx="4">
                  <c:v>85.09</c:v>
                </c:pt>
              </c:numCache>
            </c:numRef>
          </c:val>
          <c:extLst>
            <c:ext xmlns:c16="http://schemas.microsoft.com/office/drawing/2014/chart" uri="{C3380CC4-5D6E-409C-BE32-E72D297353CC}">
              <c16:uniqueId val="{00000000-739F-4D09-9CB1-E91F84A887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39F-4D09-9CB1-E91F84A887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179.78</c:v>
                </c:pt>
                <c:pt idx="1">
                  <c:v>174.28</c:v>
                </c:pt>
                <c:pt idx="2">
                  <c:v>176</c:v>
                </c:pt>
                <c:pt idx="3">
                  <c:v>178.69</c:v>
                </c:pt>
                <c:pt idx="4">
                  <c:v>201.48</c:v>
                </c:pt>
              </c:numCache>
            </c:numRef>
          </c:val>
          <c:extLst>
            <c:ext xmlns:c16="http://schemas.microsoft.com/office/drawing/2014/chart" uri="{C3380CC4-5D6E-409C-BE32-E72D297353CC}">
              <c16:uniqueId val="{00000000-F3B5-42A4-AA6A-60382495FD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3B5-42A4-AA6A-60382495FD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茨城県　那珂市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53839</v>
      </c>
      <c r="AM8" s="69"/>
      <c r="AN8" s="69"/>
      <c r="AO8" s="69"/>
      <c r="AP8" s="69"/>
      <c r="AQ8" s="69"/>
      <c r="AR8" s="69"/>
      <c r="AS8" s="69"/>
      <c r="AT8" s="37">
        <f>データ!$S$6</f>
        <v>97.82</v>
      </c>
      <c r="AU8" s="38"/>
      <c r="AV8" s="38"/>
      <c r="AW8" s="38"/>
      <c r="AX8" s="38"/>
      <c r="AY8" s="38"/>
      <c r="AZ8" s="38"/>
      <c r="BA8" s="38"/>
      <c r="BB8" s="58">
        <f>データ!$T$6</f>
        <v>550.39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61.48</v>
      </c>
      <c r="J10" s="38"/>
      <c r="K10" s="38"/>
      <c r="L10" s="38"/>
      <c r="M10" s="38"/>
      <c r="N10" s="38"/>
      <c r="O10" s="68"/>
      <c r="P10" s="58">
        <f>データ!$P$6</f>
        <v>98.64</v>
      </c>
      <c r="Q10" s="58"/>
      <c r="R10" s="58"/>
      <c r="S10" s="58"/>
      <c r="T10" s="58"/>
      <c r="U10" s="58"/>
      <c r="V10" s="58"/>
      <c r="W10" s="69">
        <f>データ!$Q$6</f>
        <v>3680</v>
      </c>
      <c r="X10" s="69"/>
      <c r="Y10" s="69"/>
      <c r="Z10" s="69"/>
      <c r="AA10" s="69"/>
      <c r="AB10" s="69"/>
      <c r="AC10" s="69"/>
      <c r="AD10" s="2"/>
      <c r="AE10" s="2"/>
      <c r="AF10" s="2"/>
      <c r="AG10" s="2"/>
      <c r="AH10" s="2"/>
      <c r="AI10" s="2"/>
      <c r="AJ10" s="2"/>
      <c r="AK10" s="2"/>
      <c r="AL10" s="69">
        <f>データ!$U$6</f>
        <v>52952</v>
      </c>
      <c r="AM10" s="69"/>
      <c r="AN10" s="69"/>
      <c r="AO10" s="69"/>
      <c r="AP10" s="69"/>
      <c r="AQ10" s="69"/>
      <c r="AR10" s="69"/>
      <c r="AS10" s="69"/>
      <c r="AT10" s="37">
        <f>データ!$V$6</f>
        <v>96.99</v>
      </c>
      <c r="AU10" s="38"/>
      <c r="AV10" s="38"/>
      <c r="AW10" s="38"/>
      <c r="AX10" s="38"/>
      <c r="AY10" s="38"/>
      <c r="AZ10" s="38"/>
      <c r="BA10" s="38"/>
      <c r="BB10" s="58">
        <f>データ!$W$6</f>
        <v>545.95000000000005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BmJ6Zrg35rx+/I99WRHtExshJExt3QKxn4nTIghyvs8ZcH35TP2MKwyJX6v27nUfc4PIX0mqj2DaHUo7na7Ng==" saltValue="YZvq2ae4ymiR/8GFx9Tq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82261</v>
      </c>
      <c r="D6" s="20">
        <f t="shared" si="3"/>
        <v>46</v>
      </c>
      <c r="E6" s="20">
        <f t="shared" si="3"/>
        <v>1</v>
      </c>
      <c r="F6" s="20">
        <f t="shared" si="3"/>
        <v>0</v>
      </c>
      <c r="G6" s="20">
        <f t="shared" si="3"/>
        <v>1</v>
      </c>
      <c r="H6" s="20" t="str">
        <f t="shared" si="3"/>
        <v>茨城県　那珂市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61.48</v>
      </c>
      <c r="P6" s="21">
        <f t="shared" si="3"/>
        <v>98.64</v>
      </c>
      <c r="Q6" s="21">
        <f t="shared" si="3"/>
        <v>3680</v>
      </c>
      <c r="R6" s="21">
        <f t="shared" si="3"/>
        <v>53839</v>
      </c>
      <c r="S6" s="21">
        <f t="shared" si="3"/>
        <v>97.82</v>
      </c>
      <c r="T6" s="21">
        <f t="shared" si="3"/>
        <v>550.39</v>
      </c>
      <c r="U6" s="21">
        <f t="shared" si="3"/>
        <v>52952</v>
      </c>
      <c r="V6" s="21">
        <f t="shared" si="3"/>
        <v>96.99</v>
      </c>
      <c r="W6" s="21">
        <f t="shared" si="3"/>
        <v>545.95000000000005</v>
      </c>
      <c r="X6" s="22">
        <f>IF(X7="",NA(),X7)</f>
        <v>121.14</v>
      </c>
      <c r="Y6" s="22">
        <f t="shared" ref="Y6:AG6" si="4">IF(Y7="",NA(),Y7)</f>
        <v>124.9</v>
      </c>
      <c r="Z6" s="22">
        <f t="shared" si="4"/>
        <v>123.27</v>
      </c>
      <c r="AA6" s="22">
        <f t="shared" si="4"/>
        <v>122.03</v>
      </c>
      <c r="AB6" s="22">
        <f t="shared" si="4"/>
        <v>111.59</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823.44</v>
      </c>
      <c r="AU6" s="22">
        <f t="shared" ref="AU6:BC6" si="6">IF(AU7="",NA(),AU7)</f>
        <v>926.67</v>
      </c>
      <c r="AV6" s="22">
        <f t="shared" si="6"/>
        <v>843.99</v>
      </c>
      <c r="AW6" s="22">
        <f t="shared" si="6"/>
        <v>1605.29</v>
      </c>
      <c r="AX6" s="22">
        <f t="shared" si="6"/>
        <v>1665.38</v>
      </c>
      <c r="AY6" s="22">
        <f t="shared" si="6"/>
        <v>349.83</v>
      </c>
      <c r="AZ6" s="22">
        <f t="shared" si="6"/>
        <v>360.86</v>
      </c>
      <c r="BA6" s="22">
        <f t="shared" si="6"/>
        <v>350.79</v>
      </c>
      <c r="BB6" s="22">
        <f t="shared" si="6"/>
        <v>354.57</v>
      </c>
      <c r="BC6" s="22">
        <f t="shared" si="6"/>
        <v>357.74</v>
      </c>
      <c r="BD6" s="21" t="str">
        <f>IF(BD7="","",IF(BD7="-","【-】","【"&amp;SUBSTITUTE(TEXT(BD7,"#,##0.00"),"-","△")&amp;"】"))</f>
        <v>【252.29】</v>
      </c>
      <c r="BE6" s="22">
        <f>IF(BE7="",NA(),BE7)</f>
        <v>182.63</v>
      </c>
      <c r="BF6" s="22">
        <f t="shared" ref="BF6:BN6" si="7">IF(BF7="",NA(),BF7)</f>
        <v>248.23</v>
      </c>
      <c r="BG6" s="22">
        <f t="shared" si="7"/>
        <v>349.35</v>
      </c>
      <c r="BH6" s="22">
        <f t="shared" si="7"/>
        <v>421.31</v>
      </c>
      <c r="BI6" s="22">
        <f t="shared" si="7"/>
        <v>634.94000000000005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112.02</v>
      </c>
      <c r="BQ6" s="22">
        <f t="shared" ref="BQ6:BY6" si="8">IF(BQ7="",NA(),BQ7)</f>
        <v>114.89</v>
      </c>
      <c r="BR6" s="22">
        <f t="shared" si="8"/>
        <v>114.15</v>
      </c>
      <c r="BS6" s="22">
        <f t="shared" si="8"/>
        <v>113.11</v>
      </c>
      <c r="BT6" s="22">
        <f t="shared" si="8"/>
        <v>85.09</v>
      </c>
      <c r="BU6" s="22">
        <f t="shared" si="8"/>
        <v>103.54</v>
      </c>
      <c r="BV6" s="22">
        <f t="shared" si="8"/>
        <v>103.32</v>
      </c>
      <c r="BW6" s="22">
        <f t="shared" si="8"/>
        <v>100.85</v>
      </c>
      <c r="BX6" s="22">
        <f t="shared" si="8"/>
        <v>103.79</v>
      </c>
      <c r="BY6" s="22">
        <f t="shared" si="8"/>
        <v>98.3</v>
      </c>
      <c r="BZ6" s="21" t="str">
        <f>IF(BZ7="","",IF(BZ7="-","【-】","【"&amp;SUBSTITUTE(TEXT(BZ7,"#,##0.00"),"-","△")&amp;"】"))</f>
        <v>【97.47】</v>
      </c>
      <c r="CA6" s="22">
        <f>IF(CA7="",NA(),CA7)</f>
        <v>179.78</v>
      </c>
      <c r="CB6" s="22">
        <f t="shared" ref="CB6:CJ6" si="9">IF(CB7="",NA(),CB7)</f>
        <v>174.28</v>
      </c>
      <c r="CC6" s="22">
        <f t="shared" si="9"/>
        <v>176</v>
      </c>
      <c r="CD6" s="22">
        <f t="shared" si="9"/>
        <v>178.69</v>
      </c>
      <c r="CE6" s="22">
        <f t="shared" si="9"/>
        <v>201.48</v>
      </c>
      <c r="CF6" s="22">
        <f t="shared" si="9"/>
        <v>167.46</v>
      </c>
      <c r="CG6" s="22">
        <f t="shared" si="9"/>
        <v>168.56</v>
      </c>
      <c r="CH6" s="22">
        <f t="shared" si="9"/>
        <v>167.1</v>
      </c>
      <c r="CI6" s="22">
        <f t="shared" si="9"/>
        <v>167.86</v>
      </c>
      <c r="CJ6" s="22">
        <f t="shared" si="9"/>
        <v>173.68</v>
      </c>
      <c r="CK6" s="21" t="str">
        <f>IF(CK7="","",IF(CK7="-","【-】","【"&amp;SUBSTITUTE(TEXT(CK7,"#,##0.00"),"-","△")&amp;"】"))</f>
        <v>【174.75】</v>
      </c>
      <c r="CL6" s="22">
        <f>IF(CL7="",NA(),CL7)</f>
        <v>71.75</v>
      </c>
      <c r="CM6" s="22">
        <f t="shared" ref="CM6:CU6" si="10">IF(CM7="",NA(),CM7)</f>
        <v>77.5</v>
      </c>
      <c r="CN6" s="22">
        <f t="shared" si="10"/>
        <v>78.84</v>
      </c>
      <c r="CO6" s="22">
        <f t="shared" si="10"/>
        <v>78.52</v>
      </c>
      <c r="CP6" s="22">
        <f t="shared" si="10"/>
        <v>78.23</v>
      </c>
      <c r="CQ6" s="22">
        <f t="shared" si="10"/>
        <v>59.46</v>
      </c>
      <c r="CR6" s="22">
        <f t="shared" si="10"/>
        <v>59.51</v>
      </c>
      <c r="CS6" s="22">
        <f t="shared" si="10"/>
        <v>59.91</v>
      </c>
      <c r="CT6" s="22">
        <f t="shared" si="10"/>
        <v>59.4</v>
      </c>
      <c r="CU6" s="22">
        <f t="shared" si="10"/>
        <v>59.24</v>
      </c>
      <c r="CV6" s="21" t="str">
        <f>IF(CV7="","",IF(CV7="-","【-】","【"&amp;SUBSTITUTE(TEXT(CV7,"#,##0.00"),"-","△")&amp;"】"))</f>
        <v>【59.97】</v>
      </c>
      <c r="CW6" s="22">
        <f>IF(CW7="",NA(),CW7)</f>
        <v>88.27</v>
      </c>
      <c r="CX6" s="22">
        <f t="shared" ref="CX6:DF6" si="11">IF(CX7="",NA(),CX7)</f>
        <v>89.09</v>
      </c>
      <c r="CY6" s="22">
        <f t="shared" si="11"/>
        <v>89.63</v>
      </c>
      <c r="CZ6" s="22">
        <f t="shared" si="11"/>
        <v>89.19</v>
      </c>
      <c r="DA6" s="22">
        <f t="shared" si="11"/>
        <v>88.65</v>
      </c>
      <c r="DB6" s="22">
        <f t="shared" si="11"/>
        <v>87.41</v>
      </c>
      <c r="DC6" s="22">
        <f t="shared" si="11"/>
        <v>87.08</v>
      </c>
      <c r="DD6" s="22">
        <f t="shared" si="11"/>
        <v>87.26</v>
      </c>
      <c r="DE6" s="22">
        <f t="shared" si="11"/>
        <v>87.57</v>
      </c>
      <c r="DF6" s="22">
        <f t="shared" si="11"/>
        <v>87.26</v>
      </c>
      <c r="DG6" s="21" t="str">
        <f>IF(DG7="","",IF(DG7="-","【-】","【"&amp;SUBSTITUTE(TEXT(DG7,"#,##0.00"),"-","△")&amp;"】"))</f>
        <v>【89.76】</v>
      </c>
      <c r="DH6" s="22">
        <f>IF(DH7="",NA(),DH7)</f>
        <v>46.27</v>
      </c>
      <c r="DI6" s="22">
        <f t="shared" ref="DI6:DQ6" si="12">IF(DI7="",NA(),DI7)</f>
        <v>46.05</v>
      </c>
      <c r="DJ6" s="22">
        <f t="shared" si="12"/>
        <v>43.77</v>
      </c>
      <c r="DK6" s="22">
        <f t="shared" si="12"/>
        <v>43.08</v>
      </c>
      <c r="DL6" s="22">
        <f t="shared" si="12"/>
        <v>40.119999999999997</v>
      </c>
      <c r="DM6" s="22">
        <f t="shared" si="12"/>
        <v>47.62</v>
      </c>
      <c r="DN6" s="22">
        <f t="shared" si="12"/>
        <v>48.55</v>
      </c>
      <c r="DO6" s="22">
        <f t="shared" si="12"/>
        <v>49.2</v>
      </c>
      <c r="DP6" s="22">
        <f t="shared" si="12"/>
        <v>50.01</v>
      </c>
      <c r="DQ6" s="22">
        <f t="shared" si="12"/>
        <v>50.99</v>
      </c>
      <c r="DR6" s="21" t="str">
        <f>IF(DR7="","",IF(DR7="-","【-】","【"&amp;SUBSTITUTE(TEXT(DR7,"#,##0.00"),"-","△")&amp;"】"))</f>
        <v>【51.51】</v>
      </c>
      <c r="DS6" s="22">
        <f>IF(DS7="",NA(),DS7)</f>
        <v>12.86</v>
      </c>
      <c r="DT6" s="22">
        <f t="shared" ref="DT6:EB6" si="13">IF(DT7="",NA(),DT7)</f>
        <v>12.3</v>
      </c>
      <c r="DU6" s="22">
        <f t="shared" si="13"/>
        <v>14.46</v>
      </c>
      <c r="DV6" s="22">
        <f t="shared" si="13"/>
        <v>15.16</v>
      </c>
      <c r="DW6" s="22">
        <f t="shared" si="13"/>
        <v>16.97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0.66</v>
      </c>
      <c r="EE6" s="22">
        <f t="shared" ref="EE6:EM6" si="14">IF(EE7="",NA(),EE7)</f>
        <v>0.46</v>
      </c>
      <c r="EF6" s="22">
        <f t="shared" si="14"/>
        <v>0.16</v>
      </c>
      <c r="EG6" s="22">
        <f t="shared" si="14"/>
        <v>0.28999999999999998</v>
      </c>
      <c r="EH6" s="22">
        <f t="shared" si="14"/>
        <v>0.34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82261</v>
      </c>
      <c r="D7" s="24">
        <v>46</v>
      </c>
      <c r="E7" s="24">
        <v>1</v>
      </c>
      <c r="F7" s="24">
        <v>0</v>
      </c>
      <c r="G7" s="24">
        <v>1</v>
      </c>
      <c r="H7" s="24" t="s">
        <v>92</v>
      </c>
      <c r="I7" s="24" t="s">
        <v>93</v>
      </c>
      <c r="J7" s="24" t="s">
        <v>94</v>
      </c>
      <c r="K7" s="24" t="s">
        <v>95</v>
      </c>
      <c r="L7" s="24" t="s">
        <v>96</v>
      </c>
      <c r="M7" s="24" t="s">
        <v>97</v>
      </c>
      <c r="N7" s="25" t="s">
        <v>98</v>
      </c>
      <c r="O7" s="25">
        <v>61.48</v>
      </c>
      <c r="P7" s="25">
        <v>98.64</v>
      </c>
      <c r="Q7" s="25">
        <v>3680</v>
      </c>
      <c r="R7" s="25">
        <v>53839</v>
      </c>
      <c r="S7" s="25">
        <v>97.82</v>
      </c>
      <c r="T7" s="25">
        <v>550.39</v>
      </c>
      <c r="U7" s="25">
        <v>52952</v>
      </c>
      <c r="V7" s="25">
        <v>96.99</v>
      </c>
      <c r="W7" s="25">
        <v>545.95000000000005</v>
      </c>
      <c r="X7" s="25">
        <v>121.14</v>
      </c>
      <c r="Y7" s="25">
        <v>124.9</v>
      </c>
      <c r="Z7" s="25">
        <v>123.27</v>
      </c>
      <c r="AA7" s="25">
        <v>122.03</v>
      </c>
      <c r="AB7" s="25">
        <v>111.59</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823.44</v>
      </c>
      <c r="AU7" s="25">
        <v>926.67</v>
      </c>
      <c r="AV7" s="25">
        <v>843.99</v>
      </c>
      <c r="AW7" s="25">
        <v>1605.29</v>
      </c>
      <c r="AX7" s="25">
        <v>1665.38</v>
      </c>
      <c r="AY7" s="25">
        <v>349.83</v>
      </c>
      <c r="AZ7" s="25">
        <v>360.86</v>
      </c>
      <c r="BA7" s="25">
        <v>350.79</v>
      </c>
      <c r="BB7" s="25">
        <v>354.57</v>
      </c>
      <c r="BC7" s="25">
        <v>357.74</v>
      </c>
      <c r="BD7" s="25">
        <v>252.29</v>
      </c>
      <c r="BE7" s="25">
        <v>182.63</v>
      </c>
      <c r="BF7" s="25">
        <v>248.23</v>
      </c>
      <c r="BG7" s="25">
        <v>349.35</v>
      </c>
      <c r="BH7" s="25">
        <v>421.31</v>
      </c>
      <c r="BI7" s="25">
        <v>634.94000000000005</v>
      </c>
      <c r="BJ7" s="25">
        <v>314.87</v>
      </c>
      <c r="BK7" s="25">
        <v>309.27999999999997</v>
      </c>
      <c r="BL7" s="25">
        <v>322.92</v>
      </c>
      <c r="BM7" s="25">
        <v>303.45999999999998</v>
      </c>
      <c r="BN7" s="25">
        <v>307.27999999999997</v>
      </c>
      <c r="BO7" s="25">
        <v>268.07</v>
      </c>
      <c r="BP7" s="25">
        <v>112.02</v>
      </c>
      <c r="BQ7" s="25">
        <v>114.89</v>
      </c>
      <c r="BR7" s="25">
        <v>114.15</v>
      </c>
      <c r="BS7" s="25">
        <v>113.11</v>
      </c>
      <c r="BT7" s="25">
        <v>85.09</v>
      </c>
      <c r="BU7" s="25">
        <v>103.54</v>
      </c>
      <c r="BV7" s="25">
        <v>103.32</v>
      </c>
      <c r="BW7" s="25">
        <v>100.85</v>
      </c>
      <c r="BX7" s="25">
        <v>103.79</v>
      </c>
      <c r="BY7" s="25">
        <v>98.3</v>
      </c>
      <c r="BZ7" s="25">
        <v>97.47</v>
      </c>
      <c r="CA7" s="25">
        <v>179.78</v>
      </c>
      <c r="CB7" s="25">
        <v>174.28</v>
      </c>
      <c r="CC7" s="25">
        <v>176</v>
      </c>
      <c r="CD7" s="25">
        <v>178.69</v>
      </c>
      <c r="CE7" s="25">
        <v>201.48</v>
      </c>
      <c r="CF7" s="25">
        <v>167.46</v>
      </c>
      <c r="CG7" s="25">
        <v>168.56</v>
      </c>
      <c r="CH7" s="25">
        <v>167.1</v>
      </c>
      <c r="CI7" s="25">
        <v>167.86</v>
      </c>
      <c r="CJ7" s="25">
        <v>173.68</v>
      </c>
      <c r="CK7" s="25">
        <v>174.75</v>
      </c>
      <c r="CL7" s="25">
        <v>71.75</v>
      </c>
      <c r="CM7" s="25">
        <v>77.5</v>
      </c>
      <c r="CN7" s="25">
        <v>78.84</v>
      </c>
      <c r="CO7" s="25">
        <v>78.52</v>
      </c>
      <c r="CP7" s="25">
        <v>78.23</v>
      </c>
      <c r="CQ7" s="25">
        <v>59.46</v>
      </c>
      <c r="CR7" s="25">
        <v>59.51</v>
      </c>
      <c r="CS7" s="25">
        <v>59.91</v>
      </c>
      <c r="CT7" s="25">
        <v>59.4</v>
      </c>
      <c r="CU7" s="25">
        <v>59.24</v>
      </c>
      <c r="CV7" s="25">
        <v>59.97</v>
      </c>
      <c r="CW7" s="25">
        <v>88.27</v>
      </c>
      <c r="CX7" s="25">
        <v>89.09</v>
      </c>
      <c r="CY7" s="25">
        <v>89.63</v>
      </c>
      <c r="CZ7" s="25">
        <v>89.19</v>
      </c>
      <c r="DA7" s="25">
        <v>88.65</v>
      </c>
      <c r="DB7" s="25">
        <v>87.41</v>
      </c>
      <c r="DC7" s="25">
        <v>87.08</v>
      </c>
      <c r="DD7" s="25">
        <v>87.26</v>
      </c>
      <c r="DE7" s="25">
        <v>87.57</v>
      </c>
      <c r="DF7" s="25">
        <v>87.26</v>
      </c>
      <c r="DG7" s="25">
        <v>89.76</v>
      </c>
      <c r="DH7" s="25">
        <v>46.27</v>
      </c>
      <c r="DI7" s="25">
        <v>46.05</v>
      </c>
      <c r="DJ7" s="25">
        <v>43.77</v>
      </c>
      <c r="DK7" s="25">
        <v>43.08</v>
      </c>
      <c r="DL7" s="25">
        <v>40.119999999999997</v>
      </c>
      <c r="DM7" s="25">
        <v>47.62</v>
      </c>
      <c r="DN7" s="25">
        <v>48.55</v>
      </c>
      <c r="DO7" s="25">
        <v>49.2</v>
      </c>
      <c r="DP7" s="25">
        <v>50.01</v>
      </c>
      <c r="DQ7" s="25">
        <v>50.99</v>
      </c>
      <c r="DR7" s="25">
        <v>51.51</v>
      </c>
      <c r="DS7" s="25">
        <v>12.86</v>
      </c>
      <c r="DT7" s="25">
        <v>12.3</v>
      </c>
      <c r="DU7" s="25">
        <v>14.46</v>
      </c>
      <c r="DV7" s="25">
        <v>15.16</v>
      </c>
      <c r="DW7" s="25">
        <v>16.97</v>
      </c>
      <c r="DX7" s="25">
        <v>16.27</v>
      </c>
      <c r="DY7" s="25">
        <v>17.11</v>
      </c>
      <c r="DZ7" s="25">
        <v>18.329999999999998</v>
      </c>
      <c r="EA7" s="25">
        <v>20.27</v>
      </c>
      <c r="EB7" s="25">
        <v>21.69</v>
      </c>
      <c r="EC7" s="25">
        <v>23.75</v>
      </c>
      <c r="ED7" s="25">
        <v>0.66</v>
      </c>
      <c r="EE7" s="25">
        <v>0.46</v>
      </c>
      <c r="EF7" s="25">
        <v>0.16</v>
      </c>
      <c r="EG7" s="25">
        <v>0.28999999999999998</v>
      </c>
      <c r="EH7" s="25">
        <v>0.34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2024-01-19T02:17:40Z</cp:lastPrinted>
  <dcterms:created xsi:type="dcterms:W3CDTF">2023-12-05T00:50:07Z</dcterms:created>
  <dcterms:modified xsi:type="dcterms:W3CDTF">2024-02-21T06:32:04Z</dcterms:modified>
  <cp:category/>
</cp:coreProperties>
</file>