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2_農業集落排水（法非適）15\"/>
    </mc:Choice>
  </mc:AlternateContent>
  <workbookProtection workbookAlgorithmName="SHA-512" workbookHashValue="ZFvV//h5AETtqznuYF8KTtBoOzFVle828vl0AOKDiFHkv/+sKlQBqP5mQSoA/M48tKd591T6ykYyy5X2e8938g==" workbookSaltValue="3gFgZZk4B8O/7ZrSSvkKLA=="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L10" i="4"/>
  <c r="AD10" i="4"/>
  <c r="P10" i="4"/>
  <c r="B10" i="4"/>
  <c r="AT8" i="4"/>
  <c r="AD8" i="4"/>
  <c r="W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<sst xmlns="http://schemas.openxmlformats.org/spreadsheetml/2006/main" count="236" uniqueCount="119">
  <si>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</si>
  <si>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</si>
  <si>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</si>
  <si>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</si>
  <si>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</si>
  <si>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</si>
  <si>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</si>
  <si>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</si>
  <si>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</si>
  <si>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</si>
  <si>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</si>
  <si>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</si>
  <si>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</si>
  <si>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</si>
  <si>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</si>
  <si>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</si>
  <si>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</si>
  <si>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</si>
  <si>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</si>
  <si>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</si>
  <si>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</si>
  <si>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</si>
  <si>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</si>
  <si>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</si>
  <si>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</si>
  <si>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</si>
  <si>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</si>
  <si>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</si>
  <si>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</si>
  <si>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</si>
  <si>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</si>
  <si>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</si>
  <si>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</si>
  <si>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</si>
  <si>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</si>
  <si>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</si>
  <si>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</si>
  <si>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</si>
  <si>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</si>
  <si>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</si>
  <si>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</si>
  <si>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</si>
  <si>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</si>
  <si>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</si>
  <si>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</si>
  <si>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</si>
  <si>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</si>
  <si>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</si>
  <si>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</si>
  <si>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</si>
  <si>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</si>
  <si>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</si>
  <si>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</si>
  <si>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</si>
  <si>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</si>
  <si>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</si>
  <si>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</si>
  <si>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</si>
  <si>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</si>
  <si>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</si>
  <si>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</si>
  <si>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</si>
  <si>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</si>
  <si>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</si>
  <si>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</si>
  <si>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</si>
  <si>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</si>
  <si>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</si>
  <si>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</si>
  <si>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</si>
  <si>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</si>
  <si>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</si>
  <si>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</si>
  <si>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</si>
  <si>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</si>
  <si>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</si>
  <si>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</si>
  <si>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</si>
  <si>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</si>
  <si>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</si>
  <si>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</si>
  <si>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</si>
  <si>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</si>
  <si>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</si>
  <si>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</si>
  <si>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</si>
  <si>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</si>
  <si>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</si>
  <si>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</si>
  <si>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</si>
  <si>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</si>
  <si>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</si>
  <si>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</si>
  <si>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</si>
  <si>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</si>
  <si>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</si>
  <si>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</si>
  <si>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</si>
  <si>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</si>
  <si>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</si>
  <si>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</si>
  <si>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</si>
  <si>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</si>
  <si>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</si>
  <si>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</si>
  <si>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</si>
  <si>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</si>
  <si>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</si>
  <si>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</si>
  <si>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</si>
  <si>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</si>
  <si>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</si>
  <si>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</si>
  <si>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</si>
  <si>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</si>
  <si>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</si>
  <si>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①及び②については「該当数値なし」のため省略。
③管渠改善率は0.00％であり、類似団体では0.03％となっている。
　農業集落排水事業は、平成12年10月に供用開始しており、21年が経過している現状である。
　現段階では耐用年数を超過した管渠は存在しないため、管渠の老朽化に関しては特段問題となる状況は無い。</t>
    <rPh sb="116" eb="118">
      <t>チョウカ</t>
    </rPh>
    <rPh sb="123" eb="125">
      <t>ソンザイ</t>
    </rPh>
    <rPh sb="131" eb="133">
      <t>カンキョ</t>
    </rPh>
    <rPh sb="134" eb="137">
      <t>ロウキュウカ</t>
    </rPh>
    <rPh sb="138" eb="139">
      <t>カン</t>
    </rPh>
    <rPh sb="142" eb="144">
      <t>トクダン</t>
    </rPh>
    <rPh sb="144" eb="146">
      <t>モンダイ</t>
    </rPh>
    <rPh sb="149" eb="151">
      <t>ジョウキョウ</t>
    </rPh>
    <rPh sb="152" eb="153">
      <t>ナ</t>
    </rPh>
    <phoneticPr fontId="4"/>
  </si>
  <si>
    <t>　農業集落排水事業については、令和4年度決算において打切決算を行い、令和5年度から地方公営企業法を適用し、公営企業会計による処理を行っていく。
　ただ、経営状況及び事業形態に変更は無く、使用料収入で経営全般が賄われていない状況であり、一般会計からの繰入により運営されている。
　今後の農業集落排水事業のあり方としては、当該区域を取り巻く環境からも大幅な経営改善は望めない中において、一般会計からの繰入金を活用しながら、適切な施設の更新を進めていく。</t>
    <rPh sb="1" eb="3">
      <t>ノウギョウ</t>
    </rPh>
    <rPh sb="3" eb="5">
      <t>シュウラク</t>
    </rPh>
    <rPh sb="5" eb="7">
      <t>ハイスイ</t>
    </rPh>
    <rPh sb="7" eb="9">
      <t>ジギョウ</t>
    </rPh>
    <rPh sb="15" eb="17">
      <t>レイワ</t>
    </rPh>
    <rPh sb="18" eb="20">
      <t>ネンド</t>
    </rPh>
    <rPh sb="20" eb="22">
      <t>ケッサン</t>
    </rPh>
    <rPh sb="26" eb="28">
      <t>ウチキ</t>
    </rPh>
    <rPh sb="28" eb="30">
      <t>ケッサン</t>
    </rPh>
    <rPh sb="31" eb="32">
      <t>オコナ</t>
    </rPh>
    <rPh sb="34" eb="36">
      <t>レイワ</t>
    </rPh>
    <rPh sb="37" eb="39">
      <t>ネンド</t>
    </rPh>
    <rPh sb="41" eb="45">
      <t>チホウコウエイ</t>
    </rPh>
    <rPh sb="45" eb="47">
      <t>キギョウ</t>
    </rPh>
    <rPh sb="47" eb="48">
      <t>ホウ</t>
    </rPh>
    <rPh sb="49" eb="51">
      <t>テキヨウ</t>
    </rPh>
    <rPh sb="53" eb="55">
      <t>コウエイ</t>
    </rPh>
    <rPh sb="55" eb="59">
      <t>キギョウカイケイ</t>
    </rPh>
    <rPh sb="62" eb="64">
      <t>ショリ</t>
    </rPh>
    <rPh sb="65" eb="66">
      <t>オコナ</t>
    </rPh>
    <rPh sb="76" eb="78">
      <t>ケイエイ</t>
    </rPh>
    <rPh sb="78" eb="80">
      <t>ジョウキョウ</t>
    </rPh>
    <rPh sb="80" eb="81">
      <t>オヨ</t>
    </rPh>
    <rPh sb="82" eb="84">
      <t>ジギョウ</t>
    </rPh>
    <rPh sb="84" eb="86">
      <t>ケイタイ</t>
    </rPh>
    <rPh sb="87" eb="89">
      <t>ヘンコウ</t>
    </rPh>
    <rPh sb="90" eb="91">
      <t>ナ</t>
    </rPh>
    <rPh sb="159" eb="161">
      <t>トウガイ</t>
    </rPh>
    <rPh sb="161" eb="163">
      <t>クイキ</t>
    </rPh>
    <rPh sb="164" eb="165">
      <t>ト</t>
    </rPh>
    <rPh sb="166" eb="167">
      <t>マ</t>
    </rPh>
    <rPh sb="168" eb="170">
      <t>カンキョウ</t>
    </rPh>
    <rPh sb="173" eb="175">
      <t>オオハバ</t>
    </rPh>
    <rPh sb="176" eb="178">
      <t>ケイエイ</t>
    </rPh>
    <rPh sb="178" eb="180">
      <t>カイゼン</t>
    </rPh>
    <rPh sb="181" eb="182">
      <t>ノゾ</t>
    </rPh>
    <rPh sb="185" eb="186">
      <t>ナカ</t>
    </rPh>
    <rPh sb="191" eb="193">
      <t>イッパン</t>
    </rPh>
    <rPh sb="193" eb="195">
      <t>カイケイ</t>
    </rPh>
    <rPh sb="198" eb="201">
      <t>クリイレキン</t>
    </rPh>
    <rPh sb="202" eb="204">
      <t>カツヨウ</t>
    </rPh>
    <rPh sb="209" eb="211">
      <t>テキセツ</t>
    </rPh>
    <rPh sb="212" eb="214">
      <t>シセツ</t>
    </rPh>
    <rPh sb="215" eb="217">
      <t>コウシン</t>
    </rPh>
    <rPh sb="218" eb="219">
      <t>スス</t>
    </rPh>
    <phoneticPr fontId="4"/>
  </si>
  <si>
    <t>①収益的収支比率は228.33％であり、100％を大きく上回っているが、この主な要因は、令和5年度からの地方公営企業法の適用に伴い、令和4年度決算において打切決算を行っており、主に令和4年度に係る支出に関して令和5年度の特例的支出としていることによる。ただ、収入の大半を一般会計からの繰入に依存している経営状況に変更はない。
②及び③については「該当数値なし」のため省略。
④企業債残高対事業規模比率は0.00％であり、類似団体と比較して、大きく下回るのは平成13年度から企業債借入は実施していないことが挙げられる。
⑤経費回収率は232.27％であり、類似団体と比較して大きく上回っているが、この主な要因は①で記載のとおり、令和4年度決算において打切決算を行ったことによるものである。
⑥汚水処理原価は42.42円であり、類似団体と比較して大きく下回っているが、この要因は、①で記載のとおり、令和4年度決算において打切決算を行ったことにより、令和4年度に係る支出を令和5年度の特例的支出としていることによる。
⑦施設利用率は42.19％であり、類似団体と比較して10.16ポイント下回っている。人口の増加も大きくは見込めない区域であることからほぼ横ばいとなっている。
⑧水洗化率は98.40％であり、類似団体と比較しても14.01ポイント上回っている。使用料収入の確保のため更なる水洗化率の向上に努めたい。</t>
    <rPh sb="25" eb="26">
      <t>オオ</t>
    </rPh>
    <rPh sb="28" eb="30">
      <t>ウワマワ</t>
    </rPh>
    <rPh sb="38" eb="39">
      <t>オモ</t>
    </rPh>
    <rPh sb="40" eb="42">
      <t>ヨウイン</t>
    </rPh>
    <rPh sb="44" eb="46">
      <t>レイワ</t>
    </rPh>
    <rPh sb="47" eb="49">
      <t>ネンド</t>
    </rPh>
    <rPh sb="52" eb="56">
      <t>チホウコウエイ</t>
    </rPh>
    <rPh sb="56" eb="59">
      <t>キギョウホウ</t>
    </rPh>
    <rPh sb="60" eb="62">
      <t>テキヨウ</t>
    </rPh>
    <rPh sb="63" eb="64">
      <t>トモナ</t>
    </rPh>
    <rPh sb="66" eb="68">
      <t>レイワ</t>
    </rPh>
    <rPh sb="69" eb="70">
      <t>ネン</t>
    </rPh>
    <rPh sb="77" eb="79">
      <t>ウチキ</t>
    </rPh>
    <rPh sb="79" eb="81">
      <t>ケッサン</t>
    </rPh>
    <rPh sb="82" eb="83">
      <t>オコナ</t>
    </rPh>
    <rPh sb="88" eb="89">
      <t>オモ</t>
    </rPh>
    <rPh sb="90" eb="92">
      <t>レイワ</t>
    </rPh>
    <rPh sb="93" eb="95">
      <t>ネンド</t>
    </rPh>
    <rPh sb="96" eb="97">
      <t>カカ</t>
    </rPh>
    <rPh sb="98" eb="100">
      <t>シシュツ</t>
    </rPh>
    <rPh sb="101" eb="102">
      <t>カン</t>
    </rPh>
    <rPh sb="104" eb="106">
      <t>レイワ</t>
    </rPh>
    <rPh sb="107" eb="109">
      <t>ネンド</t>
    </rPh>
    <rPh sb="110" eb="113">
      <t>トクレイテキ</t>
    </rPh>
    <rPh sb="113" eb="115">
      <t>シシュツ</t>
    </rPh>
    <rPh sb="129" eb="131">
      <t>シュウニュウ</t>
    </rPh>
    <rPh sb="132" eb="134">
      <t>タイハン</t>
    </rPh>
    <rPh sb="151" eb="153">
      <t>ケイエイ</t>
    </rPh>
    <rPh sb="153" eb="155">
      <t>ジョウキョウ</t>
    </rPh>
    <rPh sb="156" eb="158">
      <t>ヘンコウ</t>
    </rPh>
    <rPh sb="252" eb="253">
      <t>ア</t>
    </rPh>
    <rPh sb="286" eb="287">
      <t>オオ</t>
    </rPh>
    <rPh sb="289" eb="291">
      <t>ウワマワ</t>
    </rPh>
    <rPh sb="299" eb="300">
      <t>オモ</t>
    </rPh>
    <rPh sb="301" eb="303">
      <t>ヨウイン</t>
    </rPh>
    <rPh sb="306" eb="308">
      <t>キサイ</t>
    </rPh>
    <rPh sb="313" eb="315">
      <t>レイワ</t>
    </rPh>
    <rPh sb="316" eb="318">
      <t>ネンド</t>
    </rPh>
    <rPh sb="318" eb="320">
      <t>ケッサン</t>
    </rPh>
    <rPh sb="324" eb="326">
      <t>ウチキ</t>
    </rPh>
    <rPh sb="326" eb="328">
      <t>ケッサン</t>
    </rPh>
    <rPh sb="329" eb="330">
      <t>オコナ</t>
    </rPh>
    <rPh sb="371" eb="372">
      <t>オオ</t>
    </rPh>
    <rPh sb="374" eb="376">
      <t>シタマワ</t>
    </rPh>
    <rPh sb="384" eb="386">
      <t>ヨウイン</t>
    </rPh>
    <rPh sb="390" eb="392">
      <t>キサイ</t>
    </rPh>
    <rPh sb="397" eb="399">
      <t>レイワ</t>
    </rPh>
    <rPh sb="400" eb="402">
      <t>ネンド</t>
    </rPh>
    <rPh sb="402" eb="404">
      <t>ケッサン</t>
    </rPh>
    <rPh sb="408" eb="410">
      <t>ウチキ</t>
    </rPh>
    <rPh sb="410" eb="412">
      <t>ケッサン</t>
    </rPh>
    <rPh sb="413" eb="414">
      <t>オコナ</t>
    </rPh>
    <rPh sb="422" eb="424">
      <t>レイワ</t>
    </rPh>
    <rPh sb="425" eb="427">
      <t>ネンド</t>
    </rPh>
    <rPh sb="428" eb="429">
      <t>カカ</t>
    </rPh>
    <rPh sb="430" eb="432">
      <t>シシュツ</t>
    </rPh>
    <rPh sb="491" eb="492">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</si>
</sst>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4A-4A10-863A-3BFA49A736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34A-4A10-863A-3BFA49A736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46.25</c:v>
                </c:pt>
                <c:pt idx="1">
                  <c:v>45.63</c:v>
                </c:pt>
                <c:pt idx="2">
                  <c:v>45.63</c:v>
                </c:pt>
                <c:pt idx="3">
                  <c:v>42.5</c:v>
                </c:pt>
                <c:pt idx="4">
                  <c:v>42.19</c:v>
                </c:pt>
              </c:numCache>
            </c:numRef>
          </c:val>
          <c:extLst>
            <c:ext xmlns:c16="http://schemas.microsoft.com/office/drawing/2014/chart" uri="{C3380CC4-5D6E-409C-BE32-E72D297353CC}">
              <c16:uniqueId val="{00000000-4C46-4C0C-B573-BB24FF973D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C46-4C0C-B573-BB24FF973D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96.58</c:v>
                </c:pt>
                <c:pt idx="1">
                  <c:v>96.48</c:v>
                </c:pt>
                <c:pt idx="2">
                  <c:v>96.34</c:v>
                </c:pt>
                <c:pt idx="3">
                  <c:v>98.41</c:v>
                </c:pt>
                <c:pt idx="4">
                  <c:v>98.4</c:v>
                </c:pt>
              </c:numCache>
            </c:numRef>
          </c:val>
          <c:extLst>
            <c:ext xmlns:c16="http://schemas.microsoft.com/office/drawing/2014/chart" uri="{C3380CC4-5D6E-409C-BE32-E72D297353CC}">
              <c16:uniqueId val="{00000000-04F9-4418-97DA-8B20B0E7BD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4F9-4418-97DA-8B20B0E7BD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70.989999999999995</c:v>
                </c:pt>
                <c:pt idx="1">
                  <c:v>106.03</c:v>
                </c:pt>
                <c:pt idx="2">
                  <c:v>109.54</c:v>
                </c:pt>
                <c:pt idx="3">
                  <c:v>113.42</c:v>
                </c:pt>
                <c:pt idx="4">
                  <c:v>228.33</c:v>
                </c:pt>
              </c:numCache>
            </c:numRef>
          </c:val>
          <c:extLst>
            <c:ext xmlns:c16="http://schemas.microsoft.com/office/drawing/2014/chart" uri="{C3380CC4-5D6E-409C-BE32-E72D297353CC}">
              <c16:uniqueId val="{00000000-F618-49CE-8180-B92F87F3AA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8-49CE-8180-B92F87F3AA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E7-4019-940B-0A7B872716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7-4019-940B-0A7B872716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A0-4F41-97B9-87005285E3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A0-4F41-97B9-87005285E3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F-4F09-8F8B-5CA42663A5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F-4F09-8F8B-5CA42663A5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E-4C4B-8DD1-40E75D0C5E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E-4C4B-8DD1-40E75D0C5E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9-4000-91D1-EFEA100E20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EB9-4000-91D1-EFEA100E20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30.08</c:v>
                </c:pt>
                <c:pt idx="1">
                  <c:v>23.68</c:v>
                </c:pt>
                <c:pt idx="2">
                  <c:v>23.12</c:v>
                </c:pt>
                <c:pt idx="3">
                  <c:v>42.01</c:v>
                </c:pt>
                <c:pt idx="4">
                  <c:v>232.27</c:v>
                </c:pt>
              </c:numCache>
            </c:numRef>
          </c:val>
          <c:extLst>
            <c:ext xmlns:c16="http://schemas.microsoft.com/office/drawing/2014/chart" uri="{C3380CC4-5D6E-409C-BE32-E72D297353CC}">
              <c16:uniqueId val="{00000000-89AD-4E7C-8AFC-8A123BB395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89AD-4E7C-8AFC-8A123BB395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401.46</c:v>
                </c:pt>
                <c:pt idx="1">
                  <c:v>507.98</c:v>
                </c:pt>
                <c:pt idx="2">
                  <c:v>468.53</c:v>
                </c:pt>
                <c:pt idx="3">
                  <c:v>284.91000000000003</c:v>
                </c:pt>
                <c:pt idx="4">
                  <c:v>42.42</c:v>
                </c:pt>
              </c:numCache>
            </c:numRef>
          </c:val>
          <c:extLst>
            <c:ext xmlns:c16="http://schemas.microsoft.com/office/drawing/2014/chart" uri="{C3380CC4-5D6E-409C-BE32-E72D297353CC}">
              <c16:uniqueId val="{00000000-619F-40B4-B292-927F26463F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19F-40B4-B292-927F26463F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7" sqref="B7:H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守谷市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70414</v>
      </c>
      <c r="AM8" s="45"/>
      <c r="AN8" s="45"/>
      <c r="AO8" s="45"/>
      <c r="AP8" s="45"/>
      <c r="AQ8" s="45"/>
      <c r="AR8" s="45"/>
      <c r="AS8" s="45"/>
      <c r="AT8" s="46">
        <f>データ!T6</f>
        <v>35.71</v>
      </c>
      <c r="AU8" s="46"/>
      <c r="AV8" s="46"/>
      <c r="AW8" s="46"/>
      <c r="AX8" s="46"/>
      <c r="AY8" s="46"/>
      <c r="AZ8" s="46"/>
      <c r="BA8" s="46"/>
      <c r="BB8" s="46">
        <f>データ!U6</f>
        <v>1971.83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v>
      </c>
      <c r="Q10" s="46"/>
      <c r="R10" s="46"/>
      <c r="S10" s="46"/>
      <c r="T10" s="46"/>
      <c r="U10" s="46"/>
      <c r="V10" s="46"/>
      <c r="W10" s="46">
        <f>データ!Q6</f>
        <v>98.91</v>
      </c>
      <c r="X10" s="46"/>
      <c r="Y10" s="46"/>
      <c r="Z10" s="46"/>
      <c r="AA10" s="46"/>
      <c r="AB10" s="46"/>
      <c r="AC10" s="46"/>
      <c r="AD10" s="45">
        <f>データ!R6</f>
        <v>2184</v>
      </c>
      <c r="AE10" s="45"/>
      <c r="AF10" s="45"/>
      <c r="AG10" s="45"/>
      <c r="AH10" s="45"/>
      <c r="AI10" s="45"/>
      <c r="AJ10" s="45"/>
      <c r="AK10" s="2"/>
      <c r="AL10" s="45">
        <f>データ!V6</f>
        <v>563</v>
      </c>
      <c r="AM10" s="45"/>
      <c r="AN10" s="45"/>
      <c r="AO10" s="45"/>
      <c r="AP10" s="45"/>
      <c r="AQ10" s="45"/>
      <c r="AR10" s="45"/>
      <c r="AS10" s="45"/>
      <c r="AT10" s="46">
        <f>データ!W6</f>
        <v>0.28000000000000003</v>
      </c>
      <c r="AU10" s="46"/>
      <c r="AV10" s="46"/>
      <c r="AW10" s="46"/>
      <c r="AX10" s="46"/>
      <c r="AY10" s="46"/>
      <c r="AZ10" s="46"/>
      <c r="BA10" s="46"/>
      <c r="BB10" s="46">
        <f>データ!X6</f>
        <v>2010.71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M3q7WJ8z6uIT+cjbxmtOfZxlM0syv3oNNXdXazYo6dx5yvbXKnTgsl2/ge8AG6rBIk85hsfPsHdFELYFq1HC0w==" saltValue="nZJVyQLv0Y/n0GCs2/Xp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82244</v>
      </c>
      <c r="D6" s="19">
        <f t="shared" si="3"/>
        <v>47</v>
      </c>
      <c r="E6" s="19">
        <f t="shared" si="3"/>
        <v>17</v>
      </c>
      <c r="F6" s="19">
        <f t="shared" si="3"/>
        <v>5</v>
      </c>
      <c r="G6" s="19">
        <f t="shared" si="3"/>
        <v>0</v>
      </c>
      <c r="H6" s="19" t="str">
        <f t="shared" si="3"/>
        <v>茨城県　守谷市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0.8</v>
      </c>
      <c r="Q6" s="20">
        <f t="shared" si="3"/>
        <v>98.91</v>
      </c>
      <c r="R6" s="20">
        <f t="shared" si="3"/>
        <v>2184</v>
      </c>
      <c r="S6" s="20">
        <f t="shared" si="3"/>
        <v>70414</v>
      </c>
      <c r="T6" s="20">
        <f t="shared" si="3"/>
        <v>35.71</v>
      </c>
      <c r="U6" s="20">
        <f t="shared" si="3"/>
        <v>1971.83</v>
      </c>
      <c r="V6" s="20">
        <f t="shared" si="3"/>
        <v>563</v>
      </c>
      <c r="W6" s="20">
        <f t="shared" si="3"/>
        <v>0.28000000000000003</v>
      </c>
      <c r="X6" s="20">
        <f t="shared" si="3"/>
        <v>2010.71</v>
      </c>
      <c r="Y6" s="21">
        <f>IF(Y7="",NA(),Y7)</f>
        <v>70.989999999999995</v>
      </c>
      <c r="Z6" s="21">
        <f t="shared" ref="Z6:AH6" si="4">IF(Z7="",NA(),Z7)</f>
        <v>106.03</v>
      </c>
      <c r="AA6" s="21">
        <f t="shared" si="4"/>
        <v>109.54</v>
      </c>
      <c r="AB6" s="21">
        <f t="shared" si="4"/>
        <v>113.42</v>
      </c>
      <c r="AC6" s="21">
        <f t="shared" si="4"/>
        <v>228.33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30.08</v>
      </c>
      <c r="BR6" s="21">
        <f t="shared" ref="BR6:BZ6" si="8">IF(BR7="",NA(),BR7)</f>
        <v>23.68</v>
      </c>
      <c r="BS6" s="21">
        <f t="shared" si="8"/>
        <v>23.12</v>
      </c>
      <c r="BT6" s="21">
        <f t="shared" si="8"/>
        <v>42.01</v>
      </c>
      <c r="BU6" s="21">
        <f t="shared" si="8"/>
        <v>232.27</v>
      </c>
      <c r="BV6" s="21">
        <f t="shared" si="8"/>
        <v>57.77</v>
      </c>
      <c r="BW6" s="21">
        <f t="shared" si="8"/>
        <v>57.31</v>
      </c>
      <c r="BX6" s="21">
        <f t="shared" si="8"/>
        <v>57.08</v>
      </c>
      <c r="BY6" s="21">
        <f t="shared" si="8"/>
        <v>56.26</v>
      </c>
      <c r="BZ6" s="21">
        <f t="shared" si="8"/>
        <v>52.94</v>
      </c>
      <c r="CA6" s="20" t="str">
        <f>IF(CA7="","",IF(CA7="-","【-】","【"&amp;SUBSTITUTE(TEXT(CA7,"#,##0.00"),"-","△")&amp;"】"))</f>
        <v>【57.02】</v>
      </c>
      <c r="CB6" s="21">
        <f>IF(CB7="",NA(),CB7)</f>
        <v>401.46</v>
      </c>
      <c r="CC6" s="21">
        <f t="shared" ref="CC6:CK6" si="9">IF(CC7="",NA(),CC7)</f>
        <v>507.98</v>
      </c>
      <c r="CD6" s="21">
        <f t="shared" si="9"/>
        <v>468.53</v>
      </c>
      <c r="CE6" s="21">
        <f t="shared" si="9"/>
        <v>284.91000000000003</v>
      </c>
      <c r="CF6" s="21">
        <f t="shared" si="9"/>
        <v>42.42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46.25</v>
      </c>
      <c r="CN6" s="21">
        <f t="shared" ref="CN6:CV6" si="10">IF(CN7="",NA(),CN7)</f>
        <v>45.63</v>
      </c>
      <c r="CO6" s="21">
        <f t="shared" si="10"/>
        <v>45.63</v>
      </c>
      <c r="CP6" s="21">
        <f t="shared" si="10"/>
        <v>42.5</v>
      </c>
      <c r="CQ6" s="21">
        <f t="shared" si="10"/>
        <v>42.19</v>
      </c>
      <c r="CR6" s="21">
        <f t="shared" si="10"/>
        <v>50.68</v>
      </c>
      <c r="CS6" s="21">
        <f t="shared" si="10"/>
        <v>50.14</v>
      </c>
      <c r="CT6" s="21">
        <f t="shared" si="10"/>
        <v>54.83</v>
      </c>
      <c r="CU6" s="21">
        <f t="shared" si="10"/>
        <v>66.53</v>
      </c>
      <c r="CV6" s="21">
        <f t="shared" si="10"/>
        <v>52.35</v>
      </c>
      <c r="CW6" s="20" t="str">
        <f>IF(CW7="","",IF(CW7="-","【-】","【"&amp;SUBSTITUTE(TEXT(CW7,"#,##0.00"),"-","△")&amp;"】"))</f>
        <v>【52.55】</v>
      </c>
      <c r="CX6" s="21">
        <f>IF(CX7="",NA(),CX7)</f>
        <v>96.58</v>
      </c>
      <c r="CY6" s="21">
        <f t="shared" ref="CY6:DG6" si="11">IF(CY7="",NA(),CY7)</f>
        <v>96.48</v>
      </c>
      <c r="CZ6" s="21">
        <f t="shared" si="11"/>
        <v>96.34</v>
      </c>
      <c r="DA6" s="21">
        <f t="shared" si="11"/>
        <v>98.41</v>
      </c>
      <c r="DB6" s="21">
        <f t="shared" si="11"/>
        <v>98.4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82244</v>
      </c>
      <c r="D7" s="23">
        <v>47</v>
      </c>
      <c r="E7" s="23">
        <v>17</v>
      </c>
      <c r="F7" s="23">
        <v>5</v>
      </c>
      <c r="G7" s="23">
        <v>0</v>
      </c>
      <c r="H7" s="23" t="s">
        <v>98</v>
      </c>
      <c r="I7" s="23" t="s">
        <v>99</v>
      </c>
      <c r="J7" s="23" t="s">
        <v>100</v>
      </c>
      <c r="K7" s="23" t="s">
        <v>101</v>
      </c>
      <c r="L7" s="23" t="s">
        <v>102</v>
      </c>
      <c r="M7" s="23" t="s">
        <v>103</v>
      </c>
      <c r="N7" s="24" t="s">
        <v>104</v>
      </c>
      <c r="O7" s="24" t="s">
        <v>105</v>
      </c>
      <c r="P7" s="24">
        <v>0.8</v>
      </c>
      <c r="Q7" s="24">
        <v>98.91</v>
      </c>
      <c r="R7" s="24">
        <v>2184</v>
      </c>
      <c r="S7" s="24">
        <v>70414</v>
      </c>
      <c r="T7" s="24">
        <v>35.71</v>
      </c>
      <c r="U7" s="24">
        <v>1971.83</v>
      </c>
      <c r="V7" s="24">
        <v>563</v>
      </c>
      <c r="W7" s="24">
        <v>0.28000000000000003</v>
      </c>
      <c r="X7" s="24">
        <v>2010.71</v>
      </c>
      <c r="Y7" s="24">
        <v>70.989999999999995</v>
      </c>
      <c r="Z7" s="24">
        <v>106.03</v>
      </c>
      <c r="AA7" s="24">
        <v>109.54</v>
      </c>
      <c r="AB7" s="24">
        <v>113.42</v>
      </c>
      <c r="AC7" s="24">
        <v>228.33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30.08</v>
      </c>
      <c r="BR7" s="24">
        <v>23.68</v>
      </c>
      <c r="BS7" s="24">
        <v>23.12</v>
      </c>
      <c r="BT7" s="24">
        <v>42.01</v>
      </c>
      <c r="BU7" s="24">
        <v>232.27</v>
      </c>
      <c r="BV7" s="24">
        <v>57.77</v>
      </c>
      <c r="BW7" s="24">
        <v>57.31</v>
      </c>
      <c r="BX7" s="24">
        <v>57.08</v>
      </c>
      <c r="BY7" s="24">
        <v>56.26</v>
      </c>
      <c r="BZ7" s="24">
        <v>52.94</v>
      </c>
      <c r="CA7" s="24">
        <v>57.02</v>
      </c>
      <c r="CB7" s="24">
        <v>401.46</v>
      </c>
      <c r="CC7" s="24">
        <v>507.98</v>
      </c>
      <c r="CD7" s="24">
        <v>468.53</v>
      </c>
      <c r="CE7" s="24">
        <v>284.91000000000003</v>
      </c>
      <c r="CF7" s="24">
        <v>42.42</v>
      </c>
      <c r="CG7" s="24">
        <v>274.35000000000002</v>
      </c>
      <c r="CH7" s="24">
        <v>273.52</v>
      </c>
      <c r="CI7" s="24">
        <v>274.99</v>
      </c>
      <c r="CJ7" s="24">
        <v>282.08999999999997</v>
      </c>
      <c r="CK7" s="24">
        <v>303.27999999999997</v>
      </c>
      <c r="CL7" s="24">
        <v>273.68</v>
      </c>
      <c r="CM7" s="24">
        <v>46.25</v>
      </c>
      <c r="CN7" s="24">
        <v>45.63</v>
      </c>
      <c r="CO7" s="24">
        <v>45.63</v>
      </c>
      <c r="CP7" s="24">
        <v>42.5</v>
      </c>
      <c r="CQ7" s="24">
        <v>42.19</v>
      </c>
      <c r="CR7" s="24">
        <v>50.68</v>
      </c>
      <c r="CS7" s="24">
        <v>50.14</v>
      </c>
      <c r="CT7" s="24">
        <v>54.83</v>
      </c>
      <c r="CU7" s="24">
        <v>66.53</v>
      </c>
      <c r="CV7" s="24">
        <v>52.35</v>
      </c>
      <c r="CW7" s="24">
        <v>52.55</v>
      </c>
      <c r="CX7" s="24">
        <v>96.58</v>
      </c>
      <c r="CY7" s="24">
        <v>96.48</v>
      </c>
      <c r="CZ7" s="24">
        <v>96.34</v>
      </c>
      <c r="DA7" s="24">
        <v>98.41</v>
      </c>
      <c r="DB7" s="24">
        <v>98.4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2024-02-02T02:38:53Z</cp:lastPrinted>
  <dcterms:created xsi:type="dcterms:W3CDTF">2023-12-12T02:53:00Z</dcterms:created>
  <dcterms:modified xsi:type="dcterms:W3CDTF">2024-02-21T06:28:29Z</dcterms:modified>
  <cp:category/>
</cp:coreProperties>
</file>