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MGaI2wGhpXWzUlL+Dmt6yleWMG4MLjW350Y9Et7Gh/M3uMB0aofftKF2ZyDKP6PlYMRaHDbqpElfj80NMQpY+Q==" workbookSaltValue="nAwJOfOO5LGSOdbFu7sO4w=="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<sst xmlns="http://schemas.openxmlformats.org/spreadsheetml/2006/main" count="228" uniqueCount="114">
  <si>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</si>
  <si>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</si>
  <si>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</si>
  <si>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</si>
  <si>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</si>
  <si>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</si>
  <si>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</si>
  <si>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</si>
  <si>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</si>
  <si>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</si>
  <si>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</si>
  <si>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</si>
  <si>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</si>
  <si>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</si>
  <si>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</si>
  <si>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</si>
  <si>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</si>
  <si>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</si>
  <si>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</si>
  <si>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</si>
  <si>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</si>
  <si>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</si>
  <si>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</si>
  <si>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</si>
  <si>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</si>
  <si>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</si>
  <si>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</si>
  <si>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</si>
  <si>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</si>
  <si>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</si>
  <si>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</si>
  <si>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</si>
  <si>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</si>
  <si>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</si>
  <si>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</si>
  <si>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</si>
  <si>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</si>
  <si>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</si>
  <si>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</si>
  <si>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</si>
  <si>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</si>
  <si>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</si>
  <si>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</si>
  <si>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</si>
  <si>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</si>
  <si>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</si>
  <si>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</si>
  <si>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</si>
  <si>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</si>
  <si>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</si>
  <si>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</si>
  <si>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</si>
  <si>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</si>
  <si>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</si>
  <si>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</si>
  <si>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</si>
  <si>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</si>
  <si>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</si>
  <si>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</si>
  <si>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</si>
  <si>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</si>
  <si>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</si>
  <si>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</si>
  <si>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</si>
  <si>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</si>
  <si>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</si>
  <si>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</si>
  <si>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</si>
  <si>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</si>
  <si>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</si>
  <si>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</si>
  <si>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</si>
  <si>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</si>
  <si>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</si>
  <si>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</si>
  <si>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</si>
  <si>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</si>
  <si>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</si>
  <si>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</si>
  <si>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</si>
  <si>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</si>
  <si>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</si>
  <si>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</si>
  <si>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</si>
  <si>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</si>
  <si>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</si>
  <si>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</si>
  <si>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</si>
  <si>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</si>
  <si>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</si>
  <si>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</si>
  <si>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</si>
  <si>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</si>
  <si>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</si>
  <si>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</si>
  <si>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</si>
  <si>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</si>
  <si>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</si>
  <si>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</si>
  <si>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</si>
  <si>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</si>
  <si>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</si>
  <si>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</si>
  <si>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</si>
  <si>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</si>
  <si>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</si>
  <si>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</si>
  <si>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</si>
  <si>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</si>
  <si>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</si>
  <si>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</si>
  <si>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上記の各指標から判断すると、経営の健全性や効率性の向上に、より一層の取組が必要であり、コスト削減に向けた水道事業経営が必須となる。
　また、施設の老朽化等により、今後莫大な資金が必要となることから、資金の確保など経営の改善等を図っていく必要がある。</t>
    <rPh sb="119" eb="121">
      <t>ヒツヨウ</t>
    </rPh>
    <phoneticPr fontId="4"/>
  </si>
  <si>
    <t>①経常収支比率は120.17％であり、類似団体と比較して11.08ポイント上回っている。この主な要因は、有収水量が前年度に比べて減少したことに伴い、給水収益が減少したことが挙げられる。今後も引き続き営業費用の削減等による経営改善を進めていく必要がある。
③流動比率は922.44％であり、類似団体と比較して大きく上回っている。引き続き高い流動比率を維持していくよう努めていく。
④企業債残高対給水収益比率は1.87％であり、類似団体と比較して大きく下回っている状況にある。その要因は、平成13年度から起債借入は行っていないことによる。
⑤料金回収率は114.58％であり、類似団体と比較して16.28ポイント上回っている。また、⑥給水原価は159.06円であり、類似団体と比較して14円62銭下回っている。前年度との比較においては、有収水量の減少による給水原価の増加が主な要因となっている。今後も費用の抑制に努める等、収支バランスをより適正に保つことが必要となる。
⑦施設利用率は78.67％であり、類似団体と比較して19.43ポイント上回っている状況にある。引き続き適切な施設規模による安定した配水形態の維持に努める。
⑧有収率は97.10％であり、類似団体と比較して9.84ポイント上回っている状況にある。今後も計画的な水道管の更新等により漏水件数を抑制し、有収率の維持に努めていく。</t>
    <rPh sb="37" eb="38">
      <t>ウエ</t>
    </rPh>
    <rPh sb="46" eb="47">
      <t>オモ</t>
    </rPh>
    <rPh sb="48" eb="50">
      <t>ヨウイン</t>
    </rPh>
    <rPh sb="52" eb="56">
      <t>ユウシュウスイリョウ</t>
    </rPh>
    <rPh sb="57" eb="60">
      <t>ゼンネンド</t>
    </rPh>
    <rPh sb="61" eb="62">
      <t>クラ</t>
    </rPh>
    <rPh sb="64" eb="66">
      <t>ゲンショウ</t>
    </rPh>
    <rPh sb="71" eb="72">
      <t>トモナ</t>
    </rPh>
    <rPh sb="74" eb="76">
      <t>キュウスイ</t>
    </rPh>
    <rPh sb="76" eb="78">
      <t>シュウエキ</t>
    </rPh>
    <rPh sb="79" eb="81">
      <t>ゲンショウ</t>
    </rPh>
    <rPh sb="86" eb="87">
      <t>ア</t>
    </rPh>
    <rPh sb="95" eb="96">
      <t>ヒ</t>
    </rPh>
    <rPh sb="97" eb="98">
      <t>ツヅ</t>
    </rPh>
    <rPh sb="99" eb="101">
      <t>エイギョウ</t>
    </rPh>
    <rPh sb="101" eb="103">
      <t>ヒヨウ</t>
    </rPh>
    <rPh sb="104" eb="106">
      <t>サクゲン</t>
    </rPh>
    <rPh sb="115" eb="116">
      <t>スス</t>
    </rPh>
    <rPh sb="163" eb="164">
      <t>ヒ</t>
    </rPh>
    <rPh sb="165" eb="166">
      <t>ツヅ</t>
    </rPh>
    <rPh sb="167" eb="168">
      <t>タカ</t>
    </rPh>
    <rPh sb="171" eb="173">
      <t>ヒリツ</t>
    </rPh>
    <rPh sb="174" eb="176">
      <t>イジ</t>
    </rPh>
    <rPh sb="182" eb="183">
      <t>ツト</t>
    </rPh>
    <rPh sb="255" eb="256">
      <t>オコナ</t>
    </rPh>
    <rPh sb="304" eb="305">
      <t>ウエ</t>
    </rPh>
    <rPh sb="346" eb="347">
      <t>シタ</t>
    </rPh>
    <rPh sb="353" eb="356">
      <t>ゼンネンド</t>
    </rPh>
    <rPh sb="358" eb="360">
      <t>ヒカク</t>
    </rPh>
    <rPh sb="366" eb="370">
      <t>ユウシュウスイリョウ</t>
    </rPh>
    <rPh sb="371" eb="373">
      <t>ゲンショウ</t>
    </rPh>
    <rPh sb="376" eb="378">
      <t>キュウスイ</t>
    </rPh>
    <rPh sb="378" eb="380">
      <t>ゲンカ</t>
    </rPh>
    <rPh sb="381" eb="383">
      <t>ゾウカ</t>
    </rPh>
    <rPh sb="384" eb="385">
      <t>オモ</t>
    </rPh>
    <rPh sb="386" eb="388">
      <t>ヨウイン</t>
    </rPh>
    <rPh sb="480" eb="481">
      <t>ヒ</t>
    </rPh>
    <rPh sb="482" eb="483">
      <t>ツヅ</t>
    </rPh>
    <rPh sb="484" eb="486">
      <t>テキセツ</t>
    </rPh>
    <rPh sb="487" eb="489">
      <t>シセツ</t>
    </rPh>
    <rPh sb="489" eb="491">
      <t>キボ</t>
    </rPh>
    <rPh sb="494" eb="496">
      <t>アンテイ</t>
    </rPh>
    <rPh sb="498" eb="500">
      <t>ハイスイ</t>
    </rPh>
    <rPh sb="500" eb="502">
      <t>ケイタイ</t>
    </rPh>
    <rPh sb="503" eb="505">
      <t>イジ</t>
    </rPh>
    <rPh sb="506" eb="507">
      <t>ツト</t>
    </rPh>
    <rPh sb="555" eb="557">
      <t>コンゴ</t>
    </rPh>
    <rPh sb="562" eb="565">
      <t>スイドウカン</t>
    </rPh>
    <rPh sb="581" eb="584">
      <t>ユウシュウリツ</t>
    </rPh>
    <rPh sb="585" eb="587">
      <t>イジ</t>
    </rPh>
    <rPh sb="588" eb="589">
      <t>ツト</t>
    </rPh>
    <phoneticPr fontId="4"/>
  </si>
  <si>
    <t>①有形固定資産減価償却率は74.40％であり、類似団体と比較して23.41ポイント上回っている。水道施設においては、既に老朽化が進んでいることから、適切な施設の改築更新が求められる。
②管路経年化率は29.65％であり、類似団体と比較して7.96ポイント上回っている。守谷市においては比較的短期間で集中的に管路を整備したことから、経年化率は今後、他団体を上回る伸び率で増加していくことが想定される。③管路更新率は0.91％となっており、類似団体と比較してほぼ同水準となっている。今後もアセットマネジメントや経営戦略を踏まえた適切な管路の更新を実施していく。</t>
    <rPh sb="48" eb="50">
      <t>スイドウ</t>
    </rPh>
    <rPh sb="50" eb="52">
      <t>シセツ</t>
    </rPh>
    <rPh sb="58" eb="59">
      <t>スデ</t>
    </rPh>
    <rPh sb="80" eb="82">
      <t>カイチク</t>
    </rPh>
    <rPh sb="82" eb="84">
      <t>コウシン</t>
    </rPh>
    <rPh sb="134" eb="137">
      <t>モリヤシ</t>
    </rPh>
    <rPh sb="142" eb="145">
      <t>ヒカクテキ</t>
    </rPh>
    <rPh sb="145" eb="148">
      <t>タンキカン</t>
    </rPh>
    <rPh sb="149" eb="152">
      <t>シュウチュウテキ</t>
    </rPh>
    <rPh sb="153" eb="155">
      <t>カンロ</t>
    </rPh>
    <rPh sb="156" eb="158">
      <t>セイビ</t>
    </rPh>
    <rPh sb="165" eb="168">
      <t>ケイネンカ</t>
    </rPh>
    <rPh sb="168" eb="169">
      <t>リツ</t>
    </rPh>
    <rPh sb="170" eb="172">
      <t>コンゴ</t>
    </rPh>
    <rPh sb="173" eb="174">
      <t>タ</t>
    </rPh>
    <rPh sb="174" eb="176">
      <t>ダンタイ</t>
    </rPh>
    <rPh sb="177" eb="179">
      <t>ウワマワ</t>
    </rPh>
    <rPh sb="180" eb="181">
      <t>ノ</t>
    </rPh>
    <rPh sb="182" eb="183">
      <t>リツ</t>
    </rPh>
    <rPh sb="184" eb="186">
      <t>ゾウカ</t>
    </rPh>
    <rPh sb="193" eb="195">
      <t>ソウテイ</t>
    </rPh>
    <rPh sb="218" eb="220">
      <t>ルイジ</t>
    </rPh>
    <rPh sb="220" eb="222">
      <t>ダンタイ</t>
    </rPh>
    <rPh sb="223" eb="225">
      <t>ヒカク</t>
    </rPh>
    <rPh sb="229" eb="232">
      <t>ドウスイジュン</t>
    </rPh>
    <rPh sb="239" eb="241">
      <t>コンゴ</t>
    </rPh>
    <rPh sb="253" eb="255">
      <t>ケイエイ</t>
    </rPh>
    <rPh sb="255" eb="257">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</si>
</sst>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0.35</c:v>
                </c:pt>
                <c:pt idx="1">
                  <c:v>0.13</c:v>
                </c:pt>
                <c:pt idx="2">
                  <c:v>0.03</c:v>
                </c:pt>
                <c:pt idx="3">
                  <c:v>0.48</c:v>
                </c:pt>
                <c:pt idx="4">
                  <c:v>0.91</c:v>
                </c:pt>
              </c:numCache>
            </c:numRef>
          </c:val>
          <c:extLst>
            <c:ext xmlns:c16="http://schemas.microsoft.com/office/drawing/2014/chart" uri="{C3380CC4-5D6E-409C-BE32-E72D297353CC}">
              <c16:uniqueId val="{00000000-E8A4-41DD-BC02-FD77AAA9C3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8A4-41DD-BC02-FD77AAA9C3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83.07</c:v>
                </c:pt>
                <c:pt idx="1">
                  <c:v>83.67</c:v>
                </c:pt>
                <c:pt idx="2">
                  <c:v>87.73</c:v>
                </c:pt>
                <c:pt idx="3">
                  <c:v>87.5</c:v>
                </c:pt>
                <c:pt idx="4">
                  <c:v>78.67</c:v>
                </c:pt>
              </c:numCache>
            </c:numRef>
          </c:val>
          <c:extLst>
            <c:ext xmlns:c16="http://schemas.microsoft.com/office/drawing/2014/chart" uri="{C3380CC4-5D6E-409C-BE32-E72D297353CC}">
              <c16:uniqueId val="{00000000-65EF-4BA9-8FA8-1BD9331107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5EF-4BA9-8FA8-1BD9331107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97.15</c:v>
                </c:pt>
                <c:pt idx="1">
                  <c:v>96.63</c:v>
                </c:pt>
                <c:pt idx="2">
                  <c:v>96.84</c:v>
                </c:pt>
                <c:pt idx="3">
                  <c:v>97.31</c:v>
                </c:pt>
                <c:pt idx="4">
                  <c:v>97.1</c:v>
                </c:pt>
              </c:numCache>
            </c:numRef>
          </c:val>
          <c:extLst>
            <c:ext xmlns:c16="http://schemas.microsoft.com/office/drawing/2014/chart" uri="{C3380CC4-5D6E-409C-BE32-E72D297353CC}">
              <c16:uniqueId val="{00000000-C317-4DDC-932B-494CB3DF01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317-4DDC-932B-494CB3DF01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108.65</c:v>
                </c:pt>
                <c:pt idx="1">
                  <c:v>122.3</c:v>
                </c:pt>
                <c:pt idx="2">
                  <c:v>114.05</c:v>
                </c:pt>
                <c:pt idx="3">
                  <c:v>122.75</c:v>
                </c:pt>
                <c:pt idx="4">
                  <c:v>120.17</c:v>
                </c:pt>
              </c:numCache>
            </c:numRef>
          </c:val>
          <c:extLst>
            <c:ext xmlns:c16="http://schemas.microsoft.com/office/drawing/2014/chart" uri="{C3380CC4-5D6E-409C-BE32-E72D297353CC}">
              <c16:uniqueId val="{00000000-0645-4C55-B783-9A12885F16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645-4C55-B783-9A12885F16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78.03</c:v>
                </c:pt>
                <c:pt idx="1">
                  <c:v>73.58</c:v>
                </c:pt>
                <c:pt idx="2">
                  <c:v>73.81</c:v>
                </c:pt>
                <c:pt idx="3">
                  <c:v>74.09</c:v>
                </c:pt>
                <c:pt idx="4">
                  <c:v>74.400000000000006</c:v>
                </c:pt>
              </c:numCache>
            </c:numRef>
          </c:val>
          <c:extLst>
            <c:ext xmlns:c16="http://schemas.microsoft.com/office/drawing/2014/chart" uri="{C3380CC4-5D6E-409C-BE32-E72D297353CC}">
              <c16:uniqueId val="{00000000-0911-423C-8645-898A6C7630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911-423C-8645-898A6C7630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c:v>
                </c:pt>
                <c:pt idx="1">
                  <c:v>3.22</c:v>
                </c:pt>
                <c:pt idx="2">
                  <c:v>20.78</c:v>
                </c:pt>
                <c:pt idx="3">
                  <c:v>24.05</c:v>
                </c:pt>
                <c:pt idx="4">
                  <c:v>29.65</c:v>
                </c:pt>
              </c:numCache>
            </c:numRef>
          </c:val>
          <c:extLst>
            <c:ext xmlns:c16="http://schemas.microsoft.com/office/drawing/2014/chart" uri="{C3380CC4-5D6E-409C-BE32-E72D297353CC}">
              <c16:uniqueId val="{00000000-AB7E-4FDA-A4D7-D55377C6C2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B7E-4FDA-A4D7-D55377C6C2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32-4371-B06D-0A8846BB06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632-4371-B06D-0A8846BB06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1058.94</c:v>
                </c:pt>
                <c:pt idx="1">
                  <c:v>1003.93</c:v>
                </c:pt>
                <c:pt idx="2">
                  <c:v>876.77</c:v>
                </c:pt>
                <c:pt idx="3">
                  <c:v>875.13</c:v>
                </c:pt>
                <c:pt idx="4">
                  <c:v>922.44</c:v>
                </c:pt>
              </c:numCache>
            </c:numRef>
          </c:val>
          <c:extLst>
            <c:ext xmlns:c16="http://schemas.microsoft.com/office/drawing/2014/chart" uri="{C3380CC4-5D6E-409C-BE32-E72D297353CC}">
              <c16:uniqueId val="{00000000-DA8B-41C9-974C-09375155F99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A8B-41C9-974C-09375155F99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3.71</c:v>
                </c:pt>
                <c:pt idx="1">
                  <c:v>3.28</c:v>
                </c:pt>
                <c:pt idx="2">
                  <c:v>2.95</c:v>
                </c:pt>
                <c:pt idx="3">
                  <c:v>2.2999999999999998</c:v>
                </c:pt>
                <c:pt idx="4">
                  <c:v>1.87</c:v>
                </c:pt>
              </c:numCache>
            </c:numRef>
          </c:val>
          <c:extLst>
            <c:ext xmlns:c16="http://schemas.microsoft.com/office/drawing/2014/chart" uri="{C3380CC4-5D6E-409C-BE32-E72D297353CC}">
              <c16:uniqueId val="{00000000-0068-4876-9139-6EBA036798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068-4876-9139-6EBA036798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99.73</c:v>
                </c:pt>
                <c:pt idx="1">
                  <c:v>114.89</c:v>
                </c:pt>
                <c:pt idx="2">
                  <c:v>110.02</c:v>
                </c:pt>
                <c:pt idx="3">
                  <c:v>116.2</c:v>
                </c:pt>
                <c:pt idx="4">
                  <c:v>114.58</c:v>
                </c:pt>
              </c:numCache>
            </c:numRef>
          </c:val>
          <c:extLst>
            <c:ext xmlns:c16="http://schemas.microsoft.com/office/drawing/2014/chart" uri="{C3380CC4-5D6E-409C-BE32-E72D297353CC}">
              <c16:uniqueId val="{00000000-8DB9-4AAE-8DF3-588ADDB456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DB9-4AAE-8DF3-588ADDB456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188.11</c:v>
                </c:pt>
                <c:pt idx="1">
                  <c:v>161.85</c:v>
                </c:pt>
                <c:pt idx="2">
                  <c:v>155.13</c:v>
                </c:pt>
                <c:pt idx="3">
                  <c:v>157.04</c:v>
                </c:pt>
                <c:pt idx="4">
                  <c:v>159.06</c:v>
                </c:pt>
              </c:numCache>
            </c:numRef>
          </c:val>
          <c:extLst>
            <c:ext xmlns:c16="http://schemas.microsoft.com/office/drawing/2014/chart" uri="{C3380CC4-5D6E-409C-BE32-E72D297353CC}">
              <c16:uniqueId val="{00000000-B6FF-49CE-A188-71E008F6B0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B6FF-49CE-A188-71E008F6B0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7" sqref="B7:H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守谷市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70414</v>
      </c>
      <c r="AM8" s="45"/>
      <c r="AN8" s="45"/>
      <c r="AO8" s="45"/>
      <c r="AP8" s="45"/>
      <c r="AQ8" s="45"/>
      <c r="AR8" s="45"/>
      <c r="AS8" s="45"/>
      <c r="AT8" s="46">
        <f>データ!$S$6</f>
        <v>35.71</v>
      </c>
      <c r="AU8" s="47"/>
      <c r="AV8" s="47"/>
      <c r="AW8" s="47"/>
      <c r="AX8" s="47"/>
      <c r="AY8" s="47"/>
      <c r="AZ8" s="47"/>
      <c r="BA8" s="47"/>
      <c r="BB8" s="48">
        <f>データ!$T$6</f>
        <v>1971.83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94.32</v>
      </c>
      <c r="J10" s="47"/>
      <c r="K10" s="47"/>
      <c r="L10" s="47"/>
      <c r="M10" s="47"/>
      <c r="N10" s="47"/>
      <c r="O10" s="81"/>
      <c r="P10" s="48">
        <f>データ!$P$6</f>
        <v>99.45</v>
      </c>
      <c r="Q10" s="48"/>
      <c r="R10" s="48"/>
      <c r="S10" s="48"/>
      <c r="T10" s="48"/>
      <c r="U10" s="48"/>
      <c r="V10" s="48"/>
      <c r="W10" s="45">
        <f>データ!$Q$6</f>
        <v>3581</v>
      </c>
      <c r="X10" s="45"/>
      <c r="Y10" s="45"/>
      <c r="Z10" s="45"/>
      <c r="AA10" s="45"/>
      <c r="AB10" s="45"/>
      <c r="AC10" s="45"/>
      <c r="AD10" s="2"/>
      <c r="AE10" s="2"/>
      <c r="AF10" s="2"/>
      <c r="AG10" s="2"/>
      <c r="AH10" s="2"/>
      <c r="AI10" s="2"/>
      <c r="AJ10" s="2"/>
      <c r="AK10" s="2"/>
      <c r="AL10" s="45">
        <f>データ!$U$6</f>
        <v>70017</v>
      </c>
      <c r="AM10" s="45"/>
      <c r="AN10" s="45"/>
      <c r="AO10" s="45"/>
      <c r="AP10" s="45"/>
      <c r="AQ10" s="45"/>
      <c r="AR10" s="45"/>
      <c r="AS10" s="45"/>
      <c r="AT10" s="46">
        <f>データ!$V$6</f>
        <v>35.71</v>
      </c>
      <c r="AU10" s="47"/>
      <c r="AV10" s="47"/>
      <c r="AW10" s="47"/>
      <c r="AX10" s="47"/>
      <c r="AY10" s="47"/>
      <c r="AZ10" s="47"/>
      <c r="BA10" s="47"/>
      <c r="BB10" s="48">
        <f>データ!$W$6</f>
        <v>1960.71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9/Q0VkG+iCQvC7HCYXZfJ7jTm8OFHsLJFM0I76VKoVewaVuf6VvSs1QvREfhYYZ48A9R7CcUKPNaR6d6SJKlw==" saltValue="lu3WVcfILriStC6z4jQH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82244</v>
      </c>
      <c r="D6" s="20">
        <f t="shared" si="3"/>
        <v>46</v>
      </c>
      <c r="E6" s="20">
        <f t="shared" si="3"/>
        <v>1</v>
      </c>
      <c r="F6" s="20">
        <f t="shared" si="3"/>
        <v>0</v>
      </c>
      <c r="G6" s="20">
        <f t="shared" si="3"/>
        <v>1</v>
      </c>
      <c r="H6" s="20" t="str">
        <f t="shared" si="3"/>
        <v>茨城県　守谷市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94.32</v>
      </c>
      <c r="P6" s="21">
        <f t="shared" si="3"/>
        <v>99.45</v>
      </c>
      <c r="Q6" s="21">
        <f t="shared" si="3"/>
        <v>3581</v>
      </c>
      <c r="R6" s="21">
        <f t="shared" si="3"/>
        <v>70414</v>
      </c>
      <c r="S6" s="21">
        <f t="shared" si="3"/>
        <v>35.71</v>
      </c>
      <c r="T6" s="21">
        <f t="shared" si="3"/>
        <v>1971.83</v>
      </c>
      <c r="U6" s="21">
        <f t="shared" si="3"/>
        <v>70017</v>
      </c>
      <c r="V6" s="21">
        <f t="shared" si="3"/>
        <v>35.71</v>
      </c>
      <c r="W6" s="21">
        <f t="shared" si="3"/>
        <v>1960.71</v>
      </c>
      <c r="X6" s="22">
        <f>IF(X7="",NA(),X7)</f>
        <v>108.65</v>
      </c>
      <c r="Y6" s="22">
        <f t="shared" ref="Y6:AG6" si="4">IF(Y7="",NA(),Y7)</f>
        <v>122.3</v>
      </c>
      <c r="Z6" s="22">
        <f t="shared" si="4"/>
        <v>114.05</v>
      </c>
      <c r="AA6" s="22">
        <f t="shared" si="4"/>
        <v>122.75</v>
      </c>
      <c r="AB6" s="22">
        <f t="shared" si="4"/>
        <v>120.17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1058.94</v>
      </c>
      <c r="AU6" s="22">
        <f t="shared" ref="AU6:BC6" si="6">IF(AU7="",NA(),AU7)</f>
        <v>1003.93</v>
      </c>
      <c r="AV6" s="22">
        <f t="shared" si="6"/>
        <v>876.77</v>
      </c>
      <c r="AW6" s="22">
        <f t="shared" si="6"/>
        <v>875.13</v>
      </c>
      <c r="AX6" s="22">
        <f t="shared" si="6"/>
        <v>922.44</v>
      </c>
      <c r="AY6" s="22">
        <f t="shared" si="6"/>
        <v>349.83</v>
      </c>
      <c r="AZ6" s="22">
        <f t="shared" si="6"/>
        <v>360.86</v>
      </c>
      <c r="BA6" s="22">
        <f t="shared" si="6"/>
        <v>350.79</v>
      </c>
      <c r="BB6" s="22">
        <f t="shared" si="6"/>
        <v>354.57</v>
      </c>
      <c r="BC6" s="22">
        <f t="shared" si="6"/>
        <v>357.74</v>
      </c>
      <c r="BD6" s="21" t="str">
        <f>IF(BD7="","",IF(BD7="-","【-】","【"&amp;SUBSTITUTE(TEXT(BD7,"#,##0.00"),"-","△")&amp;"】"))</f>
        <v>【252.29】</v>
      </c>
      <c r="BE6" s="22">
        <f>IF(BE7="",NA(),BE7)</f>
        <v>3.71</v>
      </c>
      <c r="BF6" s="22">
        <f t="shared" ref="BF6:BN6" si="7">IF(BF7="",NA(),BF7)</f>
        <v>3.28</v>
      </c>
      <c r="BG6" s="22">
        <f t="shared" si="7"/>
        <v>2.95</v>
      </c>
      <c r="BH6" s="22">
        <f t="shared" si="7"/>
        <v>2.2999999999999998</v>
      </c>
      <c r="BI6" s="22">
        <f t="shared" si="7"/>
        <v>1.87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99.73</v>
      </c>
      <c r="BQ6" s="22">
        <f t="shared" ref="BQ6:BY6" si="8">IF(BQ7="",NA(),BQ7)</f>
        <v>114.89</v>
      </c>
      <c r="BR6" s="22">
        <f t="shared" si="8"/>
        <v>110.02</v>
      </c>
      <c r="BS6" s="22">
        <f t="shared" si="8"/>
        <v>116.2</v>
      </c>
      <c r="BT6" s="22">
        <f t="shared" si="8"/>
        <v>114.58</v>
      </c>
      <c r="BU6" s="22">
        <f t="shared" si="8"/>
        <v>103.54</v>
      </c>
      <c r="BV6" s="22">
        <f t="shared" si="8"/>
        <v>103.32</v>
      </c>
      <c r="BW6" s="22">
        <f t="shared" si="8"/>
        <v>100.85</v>
      </c>
      <c r="BX6" s="22">
        <f t="shared" si="8"/>
        <v>103.79</v>
      </c>
      <c r="BY6" s="22">
        <f t="shared" si="8"/>
        <v>98.3</v>
      </c>
      <c r="BZ6" s="21" t="str">
        <f>IF(BZ7="","",IF(BZ7="-","【-】","【"&amp;SUBSTITUTE(TEXT(BZ7,"#,##0.00"),"-","△")&amp;"】"))</f>
        <v>【97.47】</v>
      </c>
      <c r="CA6" s="22">
        <f>IF(CA7="",NA(),CA7)</f>
        <v>188.11</v>
      </c>
      <c r="CB6" s="22">
        <f t="shared" ref="CB6:CJ6" si="9">IF(CB7="",NA(),CB7)</f>
        <v>161.85</v>
      </c>
      <c r="CC6" s="22">
        <f t="shared" si="9"/>
        <v>155.13</v>
      </c>
      <c r="CD6" s="22">
        <f t="shared" si="9"/>
        <v>157.04</v>
      </c>
      <c r="CE6" s="22">
        <f t="shared" si="9"/>
        <v>159.06</v>
      </c>
      <c r="CF6" s="22">
        <f t="shared" si="9"/>
        <v>167.46</v>
      </c>
      <c r="CG6" s="22">
        <f t="shared" si="9"/>
        <v>168.56</v>
      </c>
      <c r="CH6" s="22">
        <f t="shared" si="9"/>
        <v>167.1</v>
      </c>
      <c r="CI6" s="22">
        <f t="shared" si="9"/>
        <v>167.86</v>
      </c>
      <c r="CJ6" s="22">
        <f t="shared" si="9"/>
        <v>173.68</v>
      </c>
      <c r="CK6" s="21" t="str">
        <f>IF(CK7="","",IF(CK7="-","【-】","【"&amp;SUBSTITUTE(TEXT(CK7,"#,##0.00"),"-","△")&amp;"】"))</f>
        <v>【174.75】</v>
      </c>
      <c r="CL6" s="22">
        <f>IF(CL7="",NA(),CL7)</f>
        <v>83.07</v>
      </c>
      <c r="CM6" s="22">
        <f t="shared" ref="CM6:CU6" si="10">IF(CM7="",NA(),CM7)</f>
        <v>83.67</v>
      </c>
      <c r="CN6" s="22">
        <f t="shared" si="10"/>
        <v>87.73</v>
      </c>
      <c r="CO6" s="22">
        <f t="shared" si="10"/>
        <v>87.5</v>
      </c>
      <c r="CP6" s="22">
        <f t="shared" si="10"/>
        <v>78.67</v>
      </c>
      <c r="CQ6" s="22">
        <f t="shared" si="10"/>
        <v>59.46</v>
      </c>
      <c r="CR6" s="22">
        <f t="shared" si="10"/>
        <v>59.51</v>
      </c>
      <c r="CS6" s="22">
        <f t="shared" si="10"/>
        <v>59.91</v>
      </c>
      <c r="CT6" s="22">
        <f t="shared" si="10"/>
        <v>59.4</v>
      </c>
      <c r="CU6" s="22">
        <f t="shared" si="10"/>
        <v>59.24</v>
      </c>
      <c r="CV6" s="21" t="str">
        <f>IF(CV7="","",IF(CV7="-","【-】","【"&amp;SUBSTITUTE(TEXT(CV7,"#,##0.00"),"-","△")&amp;"】"))</f>
        <v>【59.97】</v>
      </c>
      <c r="CW6" s="22">
        <f>IF(CW7="",NA(),CW7)</f>
        <v>97.15</v>
      </c>
      <c r="CX6" s="22">
        <f t="shared" ref="CX6:DF6" si="11">IF(CX7="",NA(),CX7)</f>
        <v>96.63</v>
      </c>
      <c r="CY6" s="22">
        <f t="shared" si="11"/>
        <v>96.84</v>
      </c>
      <c r="CZ6" s="22">
        <f t="shared" si="11"/>
        <v>97.31</v>
      </c>
      <c r="DA6" s="22">
        <f t="shared" si="11"/>
        <v>97.1</v>
      </c>
      <c r="DB6" s="22">
        <f t="shared" si="11"/>
        <v>87.41</v>
      </c>
      <c r="DC6" s="22">
        <f t="shared" si="11"/>
        <v>87.08</v>
      </c>
      <c r="DD6" s="22">
        <f t="shared" si="11"/>
        <v>87.26</v>
      </c>
      <c r="DE6" s="22">
        <f t="shared" si="11"/>
        <v>87.57</v>
      </c>
      <c r="DF6" s="22">
        <f t="shared" si="11"/>
        <v>87.26</v>
      </c>
      <c r="DG6" s="21" t="str">
        <f>IF(DG7="","",IF(DG7="-","【-】","【"&amp;SUBSTITUTE(TEXT(DG7,"#,##0.00"),"-","△")&amp;"】"))</f>
        <v>【89.76】</v>
      </c>
      <c r="DH6" s="22">
        <f>IF(DH7="",NA(),DH7)</f>
        <v>78.03</v>
      </c>
      <c r="DI6" s="22">
        <f t="shared" ref="DI6:DQ6" si="12">IF(DI7="",NA(),DI7)</f>
        <v>73.58</v>
      </c>
      <c r="DJ6" s="22">
        <f t="shared" si="12"/>
        <v>73.81</v>
      </c>
      <c r="DK6" s="22">
        <f t="shared" si="12"/>
        <v>74.09</v>
      </c>
      <c r="DL6" s="22">
        <f t="shared" si="12"/>
        <v>74.400000000000006</v>
      </c>
      <c r="DM6" s="22">
        <f t="shared" si="12"/>
        <v>47.62</v>
      </c>
      <c r="DN6" s="22">
        <f t="shared" si="12"/>
        <v>48.55</v>
      </c>
      <c r="DO6" s="22">
        <f t="shared" si="12"/>
        <v>49.2</v>
      </c>
      <c r="DP6" s="22">
        <f t="shared" si="12"/>
        <v>50.01</v>
      </c>
      <c r="DQ6" s="22">
        <f t="shared" si="12"/>
        <v>50.99</v>
      </c>
      <c r="DR6" s="21" t="str">
        <f>IF(DR7="","",IF(DR7="-","【-】","【"&amp;SUBSTITUTE(TEXT(DR7,"#,##0.00"),"-","△")&amp;"】"))</f>
        <v>【51.51】</v>
      </c>
      <c r="DS6" s="22">
        <f>IF(DS7="",NA(),DS7)</f>
        <v>2.7</v>
      </c>
      <c r="DT6" s="22">
        <f t="shared" ref="DT6:EB6" si="13">IF(DT7="",NA(),DT7)</f>
        <v>3.22</v>
      </c>
      <c r="DU6" s="22">
        <f t="shared" si="13"/>
        <v>20.78</v>
      </c>
      <c r="DV6" s="22">
        <f t="shared" si="13"/>
        <v>24.05</v>
      </c>
      <c r="DW6" s="22">
        <f t="shared" si="13"/>
        <v>29.65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0.35</v>
      </c>
      <c r="EE6" s="22">
        <f t="shared" ref="EE6:EM6" si="14">IF(EE7="",NA(),EE7)</f>
        <v>0.13</v>
      </c>
      <c r="EF6" s="22">
        <f t="shared" si="14"/>
        <v>0.03</v>
      </c>
      <c r="EG6" s="22">
        <f t="shared" si="14"/>
        <v>0.48</v>
      </c>
      <c r="EH6" s="22">
        <f t="shared" si="14"/>
        <v>0.91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82244</v>
      </c>
      <c r="D7" s="24">
        <v>46</v>
      </c>
      <c r="E7" s="24">
        <v>1</v>
      </c>
      <c r="F7" s="24">
        <v>0</v>
      </c>
      <c r="G7" s="24">
        <v>1</v>
      </c>
      <c r="H7" s="24" t="s">
        <v>92</v>
      </c>
      <c r="I7" s="24" t="s">
        <v>93</v>
      </c>
      <c r="J7" s="24" t="s">
        <v>94</v>
      </c>
      <c r="K7" s="24" t="s">
        <v>95</v>
      </c>
      <c r="L7" s="24" t="s">
        <v>96</v>
      </c>
      <c r="M7" s="24" t="s">
        <v>97</v>
      </c>
      <c r="N7" s="25" t="s">
        <v>98</v>
      </c>
      <c r="O7" s="25">
        <v>94.32</v>
      </c>
      <c r="P7" s="25">
        <v>99.45</v>
      </c>
      <c r="Q7" s="25">
        <v>3581</v>
      </c>
      <c r="R7" s="25">
        <v>70414</v>
      </c>
      <c r="S7" s="25">
        <v>35.71</v>
      </c>
      <c r="T7" s="25">
        <v>1971.83</v>
      </c>
      <c r="U7" s="25">
        <v>70017</v>
      </c>
      <c r="V7" s="25">
        <v>35.71</v>
      </c>
      <c r="W7" s="25">
        <v>1960.71</v>
      </c>
      <c r="X7" s="25">
        <v>108.65</v>
      </c>
      <c r="Y7" s="25">
        <v>122.3</v>
      </c>
      <c r="Z7" s="25">
        <v>114.05</v>
      </c>
      <c r="AA7" s="25">
        <v>122.75</v>
      </c>
      <c r="AB7" s="25">
        <v>120.17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1058.94</v>
      </c>
      <c r="AU7" s="25">
        <v>1003.93</v>
      </c>
      <c r="AV7" s="25">
        <v>876.77</v>
      </c>
      <c r="AW7" s="25">
        <v>875.13</v>
      </c>
      <c r="AX7" s="25">
        <v>922.44</v>
      </c>
      <c r="AY7" s="25">
        <v>349.83</v>
      </c>
      <c r="AZ7" s="25">
        <v>360.86</v>
      </c>
      <c r="BA7" s="25">
        <v>350.79</v>
      </c>
      <c r="BB7" s="25">
        <v>354.57</v>
      </c>
      <c r="BC7" s="25">
        <v>357.74</v>
      </c>
      <c r="BD7" s="25">
        <v>252.29</v>
      </c>
      <c r="BE7" s="25">
        <v>3.71</v>
      </c>
      <c r="BF7" s="25">
        <v>3.28</v>
      </c>
      <c r="BG7" s="25">
        <v>2.95</v>
      </c>
      <c r="BH7" s="25">
        <v>2.2999999999999998</v>
      </c>
      <c r="BI7" s="25">
        <v>1.87</v>
      </c>
      <c r="BJ7" s="25">
        <v>314.87</v>
      </c>
      <c r="BK7" s="25">
        <v>309.27999999999997</v>
      </c>
      <c r="BL7" s="25">
        <v>322.92</v>
      </c>
      <c r="BM7" s="25">
        <v>303.45999999999998</v>
      </c>
      <c r="BN7" s="25">
        <v>307.27999999999997</v>
      </c>
      <c r="BO7" s="25">
        <v>268.07</v>
      </c>
      <c r="BP7" s="25">
        <v>99.73</v>
      </c>
      <c r="BQ7" s="25">
        <v>114.89</v>
      </c>
      <c r="BR7" s="25">
        <v>110.02</v>
      </c>
      <c r="BS7" s="25">
        <v>116.2</v>
      </c>
      <c r="BT7" s="25">
        <v>114.58</v>
      </c>
      <c r="BU7" s="25">
        <v>103.54</v>
      </c>
      <c r="BV7" s="25">
        <v>103.32</v>
      </c>
      <c r="BW7" s="25">
        <v>100.85</v>
      </c>
      <c r="BX7" s="25">
        <v>103.79</v>
      </c>
      <c r="BY7" s="25">
        <v>98.3</v>
      </c>
      <c r="BZ7" s="25">
        <v>97.47</v>
      </c>
      <c r="CA7" s="25">
        <v>188.11</v>
      </c>
      <c r="CB7" s="25">
        <v>161.85</v>
      </c>
      <c r="CC7" s="25">
        <v>155.13</v>
      </c>
      <c r="CD7" s="25">
        <v>157.04</v>
      </c>
      <c r="CE7" s="25">
        <v>159.06</v>
      </c>
      <c r="CF7" s="25">
        <v>167.46</v>
      </c>
      <c r="CG7" s="25">
        <v>168.56</v>
      </c>
      <c r="CH7" s="25">
        <v>167.1</v>
      </c>
      <c r="CI7" s="25">
        <v>167.86</v>
      </c>
      <c r="CJ7" s="25">
        <v>173.68</v>
      </c>
      <c r="CK7" s="25">
        <v>174.75</v>
      </c>
      <c r="CL7" s="25">
        <v>83.07</v>
      </c>
      <c r="CM7" s="25">
        <v>83.67</v>
      </c>
      <c r="CN7" s="25">
        <v>87.73</v>
      </c>
      <c r="CO7" s="25">
        <v>87.5</v>
      </c>
      <c r="CP7" s="25">
        <v>78.67</v>
      </c>
      <c r="CQ7" s="25">
        <v>59.46</v>
      </c>
      <c r="CR7" s="25">
        <v>59.51</v>
      </c>
      <c r="CS7" s="25">
        <v>59.91</v>
      </c>
      <c r="CT7" s="25">
        <v>59.4</v>
      </c>
      <c r="CU7" s="25">
        <v>59.24</v>
      </c>
      <c r="CV7" s="25">
        <v>59.97</v>
      </c>
      <c r="CW7" s="25">
        <v>97.15</v>
      </c>
      <c r="CX7" s="25">
        <v>96.63</v>
      </c>
      <c r="CY7" s="25">
        <v>96.84</v>
      </c>
      <c r="CZ7" s="25">
        <v>97.31</v>
      </c>
      <c r="DA7" s="25">
        <v>97.1</v>
      </c>
      <c r="DB7" s="25">
        <v>87.41</v>
      </c>
      <c r="DC7" s="25">
        <v>87.08</v>
      </c>
      <c r="DD7" s="25">
        <v>87.26</v>
      </c>
      <c r="DE7" s="25">
        <v>87.57</v>
      </c>
      <c r="DF7" s="25">
        <v>87.26</v>
      </c>
      <c r="DG7" s="25">
        <v>89.76</v>
      </c>
      <c r="DH7" s="25">
        <v>78.03</v>
      </c>
      <c r="DI7" s="25">
        <v>73.58</v>
      </c>
      <c r="DJ7" s="25">
        <v>73.81</v>
      </c>
      <c r="DK7" s="25">
        <v>74.09</v>
      </c>
      <c r="DL7" s="25">
        <v>74.400000000000006</v>
      </c>
      <c r="DM7" s="25">
        <v>47.62</v>
      </c>
      <c r="DN7" s="25">
        <v>48.55</v>
      </c>
      <c r="DO7" s="25">
        <v>49.2</v>
      </c>
      <c r="DP7" s="25">
        <v>50.01</v>
      </c>
      <c r="DQ7" s="25">
        <v>50.99</v>
      </c>
      <c r="DR7" s="25">
        <v>51.51</v>
      </c>
      <c r="DS7" s="25">
        <v>2.7</v>
      </c>
      <c r="DT7" s="25">
        <v>3.22</v>
      </c>
      <c r="DU7" s="25">
        <v>20.78</v>
      </c>
      <c r="DV7" s="25">
        <v>24.05</v>
      </c>
      <c r="DW7" s="25">
        <v>29.65</v>
      </c>
      <c r="DX7" s="25">
        <v>16.27</v>
      </c>
      <c r="DY7" s="25">
        <v>17.11</v>
      </c>
      <c r="DZ7" s="25">
        <v>18.329999999999998</v>
      </c>
      <c r="EA7" s="25">
        <v>20.27</v>
      </c>
      <c r="EB7" s="25">
        <v>21.69</v>
      </c>
      <c r="EC7" s="25">
        <v>23.75</v>
      </c>
      <c r="ED7" s="25">
        <v>0.35</v>
      </c>
      <c r="EE7" s="25">
        <v>0.13</v>
      </c>
      <c r="EF7" s="25">
        <v>0.03</v>
      </c>
      <c r="EG7" s="25">
        <v>0.48</v>
      </c>
      <c r="EH7" s="25">
        <v>0.91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2024-02-02T02:27:29Z</cp:lastPrinted>
  <dcterms:created xsi:type="dcterms:W3CDTF">2023-12-05T00:50:06Z</dcterms:created>
  <dcterms:modified xsi:type="dcterms:W3CDTF">2024-02-21T06:29:32Z</dcterms:modified>
  <cp:category/>
</cp:coreProperties>
</file>