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c1821.city.kashima\情報系ファイルサーバ\011400_財政課\01_財政課File\Zaisei_File\公営企業\R5\照会\20240118【茨城県市町村課】公営企業に係る経営比較分析表（令和４年度決算）の分析等について\提出用\"/>
    </mc:Choice>
  </mc:AlternateContent>
  <workbookProtection workbookAlgorithmName="SHA-512" workbookHashValue="RtpEU/sBX8TyJY/KXJQba90GgcJ9R4iIfzIeHkICPuzac1Weo3CfIB71yspC/PS47RQ7zVyfhn69jz9FyHNRag==" workbookSaltValue="fna0Sdx1pDn1kAPwtT6JiA==" workbookSpinCount="100000" lockStructure="1"/>
  <bookViews>
    <workbookView xWindow="0" yWindow="0" windowWidth="20445" windowHeight="70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P10" i="4"/>
  <c r="B10" i="4"/>
  <c r="AD8" i="4"/>
  <c r="W8" i="4"/>
  <c r="I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<sst xmlns="http://schemas.openxmlformats.org/spreadsheetml/2006/main" count="236" uniqueCount="118">
  <si>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</si>
  <si>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</si>
  <si>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</si>
  <si>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</si>
  <si>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</si>
  <si>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</si>
  <si>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</si>
  <si>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</si>
  <si>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</si>
  <si>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</si>
  <si>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</si>
  <si>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</si>
  <si>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</si>
  <si>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</si>
  <si>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</si>
  <si>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</si>
  <si>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</si>
  <si>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</si>
  <si>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</si>
  <si>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</si>
  <si>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</si>
  <si>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</si>
  <si>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</si>
  <si>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</si>
  <si>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</si>
  <si>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</si>
  <si>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</si>
  <si>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</si>
  <si>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</si>
  <si>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</si>
  <si>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</si>
  <si>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</si>
  <si>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</si>
  <si>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</si>
  <si>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</si>
  <si>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</si>
  <si>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</si>
  <si>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</si>
  <si>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</si>
  <si>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</si>
  <si>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</si>
  <si>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</si>
  <si>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</si>
  <si>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</si>
  <si>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</si>
  <si>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</si>
  <si>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</si>
  <si>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</si>
  <si>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</si>
  <si>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</si>
  <si>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</si>
  <si>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</si>
  <si>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</si>
  <si>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</si>
  <si>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</si>
  <si>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</si>
  <si>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</si>
  <si>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</si>
  <si>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</si>
  <si>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</si>
  <si>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</si>
  <si>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</si>
  <si>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</si>
  <si>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</si>
  <si>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</si>
  <si>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</si>
  <si>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</si>
  <si>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</si>
  <si>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</si>
  <si>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</si>
  <si>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</si>
  <si>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</si>
  <si>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</si>
  <si>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</si>
  <si>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</si>
  <si>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</si>
  <si>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</si>
  <si>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</si>
  <si>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</si>
  <si>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</si>
  <si>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</si>
  <si>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</si>
  <si>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</si>
  <si>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</si>
  <si>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</si>
  <si>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</si>
  <si>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</si>
  <si>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</si>
  <si>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</si>
  <si>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</si>
  <si>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</si>
  <si>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</si>
  <si>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</si>
  <si>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</si>
  <si>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</si>
  <si>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</si>
  <si>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</si>
  <si>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</si>
  <si>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</si>
  <si>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</si>
  <si>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</si>
  <si>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</si>
  <si>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</si>
  <si>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</si>
  <si>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</si>
  <si>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</si>
  <si>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</si>
  <si>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</si>
  <si>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</si>
  <si>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</si>
  <si>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</si>
  <si>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</si>
  <si>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</si>
  <si>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</si>
  <si>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</si>
  <si>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農業集落排水事業は爪木施設が平成20年より供用開始して15年，大船津施設は平成12年より供用開始して23年，中村施設は平成元年より供用開始して35年が経過しており，施設の更新を検討する必要がある。本事業を継続して推進していくために，今後の使用料収入の確保と効率的な維持管理を行い，施設加入率向上に向けた取り組みや計画的な長寿命化・老朽化対策を図る。</t>
    <phoneticPr fontId="4"/>
  </si>
  <si>
    <t>③管渠改善率は0％であるが，これは管渠の耐用年数である50年を経過した管渠がないためである。今後老朽化・長寿命化対策として，施設の修繕や改修を検討していく。</t>
    <rPh sb="68" eb="70">
      <t>カイシュウ</t>
    </rPh>
    <phoneticPr fontId="4"/>
  </si>
  <si>
    <t>①令和3年度は施設の長寿命化対策として調査委託を行ったため費用が増加し収益的収支比率は一時的に88.47％に低下したが，令和4年度については調査が完了し費用が減少したことで94.14％になっている。
④企業債残高対事業規模比率については，一般会計から繰入を行っているため，数値が０となっている。適切な企業債の返還を行うため使用料水準や施設更新の検討を行う。
⑤令和4年度経費回収率は使用料収入の減により経費回収率が低下した。今後も健全な運営により，回収率が100％になるように努める。
⑥汚水処理原価は例年類似団体平均を下回っていたが，令和3年度については修繕費の増加により平均を上回った。令和4年度は汚水処理費用の減少により汚水処理原価も減少している。使用料の確実な収納と施設の効率的な維持管理に努める。
⑦施設利用率については令和4年度類似団体平均値を上回ったが，概ね50％台で推移している。浄化槽から農業集落排水への切替や，新規接続等の接続率向上に努める。
⑧水洗化率は令和元年から継続的に増加している。今後も未接続世帯の接続推進に取り組む。</t>
    <rPh sb="11" eb="14">
      <t>ジュミョウカ</t>
    </rPh>
    <rPh sb="14" eb="16">
      <t>タイサク</t>
    </rPh>
    <rPh sb="19" eb="21">
      <t>チョウサ</t>
    </rPh>
    <rPh sb="21" eb="23">
      <t>イタク</t>
    </rPh>
    <rPh sb="24" eb="25">
      <t>オコナ</t>
    </rPh>
    <rPh sb="29" eb="31">
      <t>ヒヨウ</t>
    </rPh>
    <rPh sb="35" eb="38">
      <t>シュウエキテキ</t>
    </rPh>
    <rPh sb="38" eb="40">
      <t>シュウシ</t>
    </rPh>
    <rPh sb="40" eb="42">
      <t>ヒリツ</t>
    </rPh>
    <rPh sb="43" eb="46">
      <t>イチジテキ</t>
    </rPh>
    <rPh sb="54" eb="56">
      <t>テイカ</t>
    </rPh>
    <rPh sb="60" eb="62">
      <t>レイワ</t>
    </rPh>
    <rPh sb="63" eb="65">
      <t>ネンド</t>
    </rPh>
    <rPh sb="70" eb="72">
      <t>チョウサ</t>
    </rPh>
    <rPh sb="73" eb="75">
      <t>カンリョウ</t>
    </rPh>
    <rPh sb="76" eb="78">
      <t>ヒヨウ</t>
    </rPh>
    <rPh sb="79" eb="81">
      <t>ゲンショウ</t>
    </rPh>
    <rPh sb="191" eb="194">
      <t>シヨウリョウ</t>
    </rPh>
    <rPh sb="194" eb="196">
      <t>シュウニュウ</t>
    </rPh>
    <rPh sb="197" eb="198">
      <t>ゲン</t>
    </rPh>
    <rPh sb="201" eb="203">
      <t>ケイヒ</t>
    </rPh>
    <rPh sb="301" eb="303">
      <t>オスイ</t>
    </rPh>
    <rPh sb="303" eb="305">
      <t>ショリ</t>
    </rPh>
    <rPh sb="305" eb="307">
      <t>ヒヨウ</t>
    </rPh>
    <rPh sb="308" eb="310">
      <t>ゲンショウ</t>
    </rPh>
    <rPh sb="313" eb="315">
      <t>オスイ</t>
    </rPh>
    <rPh sb="315" eb="317">
      <t>ショリ</t>
    </rPh>
    <rPh sb="317" eb="319">
      <t>ゲンカ</t>
    </rPh>
    <rPh sb="320" eb="322">
      <t>ゲンショウ</t>
    </rPh>
    <rPh sb="378" eb="380">
      <t>ウワマワ</t>
    </rPh>
    <rPh sb="389" eb="390">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</si>
</sst>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6B-449B-A947-F71DC5172B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FB6B-449B-A947-F71DC5172B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50.77</c:v>
                </c:pt>
                <c:pt idx="1">
                  <c:v>53.62</c:v>
                </c:pt>
                <c:pt idx="2">
                  <c:v>50.65</c:v>
                </c:pt>
                <c:pt idx="3">
                  <c:v>51.01</c:v>
                </c:pt>
                <c:pt idx="4">
                  <c:v>55.04</c:v>
                </c:pt>
              </c:numCache>
            </c:numRef>
          </c:val>
          <c:extLst>
            <c:ext xmlns:c16="http://schemas.microsoft.com/office/drawing/2014/chart" uri="{C3380CC4-5D6E-409C-BE32-E72D297353CC}">
              <c16:uniqueId val="{00000000-9073-4248-B3A3-6E8EC4C4BD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9073-4248-B3A3-6E8EC4C4BD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85.45</c:v>
                </c:pt>
                <c:pt idx="2">
                  <c:v>90</c:v>
                </c:pt>
                <c:pt idx="3">
                  <c:v>91.75</c:v>
                </c:pt>
                <c:pt idx="4">
                  <c:v>93.13</c:v>
                </c:pt>
              </c:numCache>
            </c:numRef>
          </c:val>
          <c:extLst>
            <c:ext xmlns:c16="http://schemas.microsoft.com/office/drawing/2014/chart" uri="{C3380CC4-5D6E-409C-BE32-E72D297353CC}">
              <c16:uniqueId val="{00000000-3D97-4B3F-96F4-2447BE77DC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3D97-4B3F-96F4-2447BE77DC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98.3</c:v>
                </c:pt>
                <c:pt idx="1">
                  <c:v>95.6</c:v>
                </c:pt>
                <c:pt idx="2">
                  <c:v>106.6</c:v>
                </c:pt>
                <c:pt idx="3">
                  <c:v>88.47</c:v>
                </c:pt>
                <c:pt idx="4">
                  <c:v>94.14</c:v>
                </c:pt>
              </c:numCache>
            </c:numRef>
          </c:val>
          <c:extLst>
            <c:ext xmlns:c16="http://schemas.microsoft.com/office/drawing/2014/chart" uri="{C3380CC4-5D6E-409C-BE32-E72D297353CC}">
              <c16:uniqueId val="{00000000-9C36-44D2-99D4-5FC161FD5E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6-44D2-99D4-5FC161FD5E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B-4BBE-A876-79410E4A5E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B-4BBE-A876-79410E4A5E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A-466E-B8B9-73DA068991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A-466E-B8B9-73DA068991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E-4104-82B2-8A3814DAE4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E-4104-82B2-8A3814DAE4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0-478D-ADCC-8A61BD6EB8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0-478D-ADCC-8A61BD6EB8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2-48EB-B379-2A937D102D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C832-48EB-B379-2A937D102D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101.42</c:v>
                </c:pt>
                <c:pt idx="1">
                  <c:v>70.209999999999994</c:v>
                </c:pt>
                <c:pt idx="2">
                  <c:v>87.86</c:v>
                </c:pt>
                <c:pt idx="3">
                  <c:v>53.18</c:v>
                </c:pt>
                <c:pt idx="4">
                  <c:v>54.81</c:v>
                </c:pt>
              </c:numCache>
            </c:numRef>
          </c:val>
          <c:extLst>
            <c:ext xmlns:c16="http://schemas.microsoft.com/office/drawing/2014/chart" uri="{C3380CC4-5D6E-409C-BE32-E72D297353CC}">
              <c16:uniqueId val="{00000000-4DD6-42A5-8FB9-F89DECC2DD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4DD6-42A5-8FB9-F89DECC2DD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150.08000000000001</c:v>
                </c:pt>
                <c:pt idx="1">
                  <c:v>226.02</c:v>
                </c:pt>
                <c:pt idx="2">
                  <c:v>170.2</c:v>
                </c:pt>
                <c:pt idx="3">
                  <c:v>302.52</c:v>
                </c:pt>
                <c:pt idx="4">
                  <c:v>232.57</c:v>
                </c:pt>
              </c:numCache>
            </c:numRef>
          </c:val>
          <c:extLst>
            <c:ext xmlns:c16="http://schemas.microsoft.com/office/drawing/2014/chart" uri="{C3380CC4-5D6E-409C-BE32-E72D297353CC}">
              <c16:uniqueId val="{00000000-1ED7-4CB7-8F93-719189CBE7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1ED7-4CB7-8F93-719189CBE7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election activeCell="B1" sqref="B1"/>
    </sheetView>
  </sheetViews>
  <sheetFormatPr defaultColWidth="2.625" defaultRowHeight="13.5" x14ac:dyDescent="0.15"/>
  <cols>
    <col min="1" max="1" width="2.625" customWidth="1"/>
    <col min="2" max="62" width="3.75" customWidth="1"/>
    <col min="64" max="77" width="3.125" customWidth="1"/>
    <col min="78" max="78" width="1.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鹿嶋市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66274</v>
      </c>
      <c r="AM8" s="42"/>
      <c r="AN8" s="42"/>
      <c r="AO8" s="42"/>
      <c r="AP8" s="42"/>
      <c r="AQ8" s="42"/>
      <c r="AR8" s="42"/>
      <c r="AS8" s="42"/>
      <c r="AT8" s="35">
        <f>データ!T6</f>
        <v>106.04</v>
      </c>
      <c r="AU8" s="35"/>
      <c r="AV8" s="35"/>
      <c r="AW8" s="35"/>
      <c r="AX8" s="35"/>
      <c r="AY8" s="35"/>
      <c r="AZ8" s="35"/>
      <c r="BA8" s="35"/>
      <c r="BB8" s="35">
        <f>データ!U6</f>
        <v>624.99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2.34</v>
      </c>
      <c r="Q10" s="35"/>
      <c r="R10" s="35"/>
      <c r="S10" s="35"/>
      <c r="T10" s="35"/>
      <c r="U10" s="35"/>
      <c r="V10" s="35"/>
      <c r="W10" s="35">
        <f>データ!Q6</f>
        <v>78.260000000000005</v>
      </c>
      <c r="X10" s="35"/>
      <c r="Y10" s="35"/>
      <c r="Z10" s="35"/>
      <c r="AA10" s="35"/>
      <c r="AB10" s="35"/>
      <c r="AC10" s="35"/>
      <c r="AD10" s="42">
        <f>データ!R6</f>
        <v>2750</v>
      </c>
      <c r="AE10" s="42"/>
      <c r="AF10" s="42"/>
      <c r="AG10" s="42"/>
      <c r="AH10" s="42"/>
      <c r="AI10" s="42"/>
      <c r="AJ10" s="42"/>
      <c r="AK10" s="2"/>
      <c r="AL10" s="42">
        <f>データ!V6</f>
        <v>1542</v>
      </c>
      <c r="AM10" s="42"/>
      <c r="AN10" s="42"/>
      <c r="AO10" s="42"/>
      <c r="AP10" s="42"/>
      <c r="AQ10" s="42"/>
      <c r="AR10" s="42"/>
      <c r="AS10" s="42"/>
      <c r="AT10" s="35">
        <f>データ!W6</f>
        <v>2.0299999999999998</v>
      </c>
      <c r="AU10" s="35"/>
      <c r="AV10" s="35"/>
      <c r="AW10" s="35"/>
      <c r="AX10" s="35"/>
      <c r="AY10" s="35"/>
      <c r="AZ10" s="35"/>
      <c r="BA10" s="35"/>
      <c r="BB10" s="35">
        <f>データ!X6</f>
        <v>759.61</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4oR9P3+AzM1CpqHVgrdC3wQFcIUNq/EzXVuw9CwMPBaz4Ik1P7fl4KYrvDjUrnFbnLOrFIzSs0sOz4j5DBIJEw==" saltValue="fwi8wEZH4rzgcMBfX9oV6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82228</v>
      </c>
      <c r="D6" s="19">
        <f t="shared" si="3"/>
        <v>47</v>
      </c>
      <c r="E6" s="19">
        <f t="shared" si="3"/>
        <v>17</v>
      </c>
      <c r="F6" s="19">
        <f t="shared" si="3"/>
        <v>5</v>
      </c>
      <c r="G6" s="19">
        <f t="shared" si="3"/>
        <v>0</v>
      </c>
      <c r="H6" s="19" t="str">
        <f t="shared" si="3"/>
        <v>茨城県　鹿嶋市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2.34</v>
      </c>
      <c r="Q6" s="20">
        <f t="shared" si="3"/>
        <v>78.260000000000005</v>
      </c>
      <c r="R6" s="20">
        <f t="shared" si="3"/>
        <v>2750</v>
      </c>
      <c r="S6" s="20">
        <f t="shared" si="3"/>
        <v>66274</v>
      </c>
      <c r="T6" s="20">
        <f t="shared" si="3"/>
        <v>106.04</v>
      </c>
      <c r="U6" s="20">
        <f t="shared" si="3"/>
        <v>624.99</v>
      </c>
      <c r="V6" s="20">
        <f t="shared" si="3"/>
        <v>1542</v>
      </c>
      <c r="W6" s="20">
        <f t="shared" si="3"/>
        <v>2.0299999999999998</v>
      </c>
      <c r="X6" s="20">
        <f t="shared" si="3"/>
        <v>759.61</v>
      </c>
      <c r="Y6" s="21">
        <f>IF(Y7="",NA(),Y7)</f>
        <v>98.3</v>
      </c>
      <c r="Z6" s="21">
        <f t="shared" ref="Z6:AH6" si="4">IF(Z7="",NA(),Z7)</f>
        <v>95.6</v>
      </c>
      <c r="AA6" s="21">
        <f t="shared" si="4"/>
        <v>106.6</v>
      </c>
      <c r="AB6" s="21">
        <f t="shared" si="4"/>
        <v>88.47</v>
      </c>
      <c r="AC6" s="21">
        <f t="shared" si="4"/>
        <v>94.14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101.42</v>
      </c>
      <c r="BR6" s="21">
        <f t="shared" ref="BR6:BZ6" si="8">IF(BR7="",NA(),BR7)</f>
        <v>70.209999999999994</v>
      </c>
      <c r="BS6" s="21">
        <f t="shared" si="8"/>
        <v>87.86</v>
      </c>
      <c r="BT6" s="21">
        <f t="shared" si="8"/>
        <v>53.18</v>
      </c>
      <c r="BU6" s="21">
        <f t="shared" si="8"/>
        <v>54.81</v>
      </c>
      <c r="BV6" s="21">
        <f t="shared" si="8"/>
        <v>57.77</v>
      </c>
      <c r="BW6" s="21">
        <f t="shared" si="8"/>
        <v>65.37</v>
      </c>
      <c r="BX6" s="21">
        <f t="shared" si="8"/>
        <v>68.11</v>
      </c>
      <c r="BY6" s="21">
        <f t="shared" si="8"/>
        <v>67.23</v>
      </c>
      <c r="BZ6" s="21">
        <f t="shared" si="8"/>
        <v>61.82</v>
      </c>
      <c r="CA6" s="20" t="str">
        <f>IF(CA7="","",IF(CA7="-","【-】","【"&amp;SUBSTITUTE(TEXT(CA7,"#,##0.00"),"-","△")&amp;"】"))</f>
        <v>【57.02】</v>
      </c>
      <c r="CB6" s="21">
        <f>IF(CB7="",NA(),CB7)</f>
        <v>150.08000000000001</v>
      </c>
      <c r="CC6" s="21">
        <f t="shared" ref="CC6:CK6" si="9">IF(CC7="",NA(),CC7)</f>
        <v>226.02</v>
      </c>
      <c r="CD6" s="21">
        <f t="shared" si="9"/>
        <v>170.2</v>
      </c>
      <c r="CE6" s="21">
        <f t="shared" si="9"/>
        <v>302.52</v>
      </c>
      <c r="CF6" s="21">
        <f t="shared" si="9"/>
        <v>232.57</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50.77</v>
      </c>
      <c r="CN6" s="21">
        <f t="shared" ref="CN6:CV6" si="10">IF(CN7="",NA(),CN7)</f>
        <v>53.62</v>
      </c>
      <c r="CO6" s="21">
        <f t="shared" si="10"/>
        <v>50.65</v>
      </c>
      <c r="CP6" s="21">
        <f t="shared" si="10"/>
        <v>51.01</v>
      </c>
      <c r="CQ6" s="21">
        <f t="shared" si="10"/>
        <v>55.04</v>
      </c>
      <c r="CR6" s="21">
        <f t="shared" si="10"/>
        <v>50.68</v>
      </c>
      <c r="CS6" s="21">
        <f t="shared" si="10"/>
        <v>54.06</v>
      </c>
      <c r="CT6" s="21">
        <f t="shared" si="10"/>
        <v>55.26</v>
      </c>
      <c r="CU6" s="21">
        <f t="shared" si="10"/>
        <v>54.54</v>
      </c>
      <c r="CV6" s="21">
        <f t="shared" si="10"/>
        <v>52.9</v>
      </c>
      <c r="CW6" s="20" t="str">
        <f>IF(CW7="","",IF(CW7="-","【-】","【"&amp;SUBSTITUTE(TEXT(CW7,"#,##0.00"),"-","△")&amp;"】"))</f>
        <v>【52.55】</v>
      </c>
      <c r="CX6" s="21">
        <f>IF(CX7="",NA(),CX7)</f>
        <v>100</v>
      </c>
      <c r="CY6" s="21">
        <f t="shared" ref="CY6:DG6" si="11">IF(CY7="",NA(),CY7)</f>
        <v>85.45</v>
      </c>
      <c r="CZ6" s="21">
        <f t="shared" si="11"/>
        <v>90</v>
      </c>
      <c r="DA6" s="21">
        <f t="shared" si="11"/>
        <v>91.75</v>
      </c>
      <c r="DB6" s="21">
        <f t="shared" si="11"/>
        <v>93.13</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82228</v>
      </c>
      <c r="D7" s="23">
        <v>47</v>
      </c>
      <c r="E7" s="23">
        <v>17</v>
      </c>
      <c r="F7" s="23">
        <v>5</v>
      </c>
      <c r="G7" s="23">
        <v>0</v>
      </c>
      <c r="H7" s="23" t="s">
        <v>97</v>
      </c>
      <c r="I7" s="23" t="s">
        <v>98</v>
      </c>
      <c r="J7" s="23" t="s">
        <v>99</v>
      </c>
      <c r="K7" s="23" t="s">
        <v>100</v>
      </c>
      <c r="L7" s="23" t="s">
        <v>101</v>
      </c>
      <c r="M7" s="23" t="s">
        <v>102</v>
      </c>
      <c r="N7" s="24" t="s">
        <v>103</v>
      </c>
      <c r="O7" s="24" t="s">
        <v>104</v>
      </c>
      <c r="P7" s="24">
        <v>2.34</v>
      </c>
      <c r="Q7" s="24">
        <v>78.260000000000005</v>
      </c>
      <c r="R7" s="24">
        <v>2750</v>
      </c>
      <c r="S7" s="24">
        <v>66274</v>
      </c>
      <c r="T7" s="24">
        <v>106.04</v>
      </c>
      <c r="U7" s="24">
        <v>624.99</v>
      </c>
      <c r="V7" s="24">
        <v>1542</v>
      </c>
      <c r="W7" s="24">
        <v>2.0299999999999998</v>
      </c>
      <c r="X7" s="24">
        <v>759.61</v>
      </c>
      <c r="Y7" s="24">
        <v>98.3</v>
      </c>
      <c r="Z7" s="24">
        <v>95.6</v>
      </c>
      <c r="AA7" s="24">
        <v>106.6</v>
      </c>
      <c r="AB7" s="24">
        <v>88.47</v>
      </c>
      <c r="AC7" s="24">
        <v>94.14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654.71</v>
      </c>
      <c r="BM7" s="24">
        <v>783.8</v>
      </c>
      <c r="BN7" s="24">
        <v>778.81</v>
      </c>
      <c r="BO7" s="24">
        <v>718.49</v>
      </c>
      <c r="BP7" s="24">
        <v>809.19</v>
      </c>
      <c r="BQ7" s="24">
        <v>101.42</v>
      </c>
      <c r="BR7" s="24">
        <v>70.209999999999994</v>
      </c>
      <c r="BS7" s="24">
        <v>87.86</v>
      </c>
      <c r="BT7" s="24">
        <v>53.18</v>
      </c>
      <c r="BU7" s="24">
        <v>54.81</v>
      </c>
      <c r="BV7" s="24">
        <v>57.77</v>
      </c>
      <c r="BW7" s="24">
        <v>65.37</v>
      </c>
      <c r="BX7" s="24">
        <v>68.11</v>
      </c>
      <c r="BY7" s="24">
        <v>67.23</v>
      </c>
      <c r="BZ7" s="24">
        <v>61.82</v>
      </c>
      <c r="CA7" s="24">
        <v>57.02</v>
      </c>
      <c r="CB7" s="24">
        <v>150.08000000000001</v>
      </c>
      <c r="CC7" s="24">
        <v>226.02</v>
      </c>
      <c r="CD7" s="24">
        <v>170.2</v>
      </c>
      <c r="CE7" s="24">
        <v>302.52</v>
      </c>
      <c r="CF7" s="24">
        <v>232.57</v>
      </c>
      <c r="CG7" s="24">
        <v>274.35000000000002</v>
      </c>
      <c r="CH7" s="24">
        <v>228.99</v>
      </c>
      <c r="CI7" s="24">
        <v>222.41</v>
      </c>
      <c r="CJ7" s="24">
        <v>228.21</v>
      </c>
      <c r="CK7" s="24">
        <v>246.9</v>
      </c>
      <c r="CL7" s="24">
        <v>273.68</v>
      </c>
      <c r="CM7" s="24">
        <v>50.77</v>
      </c>
      <c r="CN7" s="24">
        <v>53.62</v>
      </c>
      <c r="CO7" s="24">
        <v>50.65</v>
      </c>
      <c r="CP7" s="24">
        <v>51.01</v>
      </c>
      <c r="CQ7" s="24">
        <v>55.04</v>
      </c>
      <c r="CR7" s="24">
        <v>50.68</v>
      </c>
      <c r="CS7" s="24">
        <v>54.06</v>
      </c>
      <c r="CT7" s="24">
        <v>55.26</v>
      </c>
      <c r="CU7" s="24">
        <v>54.54</v>
      </c>
      <c r="CV7" s="24">
        <v>52.9</v>
      </c>
      <c r="CW7" s="24">
        <v>52.55</v>
      </c>
      <c r="CX7" s="24">
        <v>100</v>
      </c>
      <c r="CY7" s="24">
        <v>85.45</v>
      </c>
      <c r="CZ7" s="24">
        <v>90</v>
      </c>
      <c r="DA7" s="24">
        <v>91.75</v>
      </c>
      <c r="DB7" s="24">
        <v>93.13</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2024-01-30T01:47:32Z</cp:lastPrinted>
  <dcterms:created xsi:type="dcterms:W3CDTF">2023-12-12T02:52:59Z</dcterms:created>
  <dcterms:modified xsi:type="dcterms:W3CDTF">2024-02-02T08:49:22Z</dcterms:modified>
  <cp:category/>
</cp:coreProperties>
</file>