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jfc1821.city.kashima\情報系ファイルサーバ\016600_水道課\01_業務係\06_調査.報告関係\R5\R6.2.2〆切 【茨城県市町村課】公営企業に係る経営比較分析表（令和４年度決算）の分析等について\提出用\"/>
    </mc:Choice>
  </mc:AlternateContent>
  <workbookProtection workbookAlgorithmName="SHA-512" workbookHashValue="ZuJnVREYUEsTnPldYHOJfv5KuCxhVE94whq8mHJBsrWXiQabHqgPP1MMEvhy+AK3WHIJw7/mKIu7jHzPg3UvdA==" workbookSaltValue="GEm6GgAJK8TcP3WFFIjft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<sst xmlns="http://schemas.openxmlformats.org/spreadsheetml/2006/main" count="228" uniqueCount="112">
  <si>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</si>
  <si>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</si>
  <si>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</si>
  <si>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</si>
  <si>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</si>
  <si>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</si>
  <si>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</si>
  <si>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</si>
  <si>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</si>
  <si>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</si>
  <si>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</si>
  <si>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</si>
  <si>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</si>
  <si>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</si>
  <si>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</si>
  <si>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</si>
  <si>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</si>
  <si>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</si>
  <si>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</si>
  <si>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</si>
  <si>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</si>
  <si>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</si>
  <si>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</si>
  <si>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</si>
  <si>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</si>
  <si>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</si>
  <si>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</si>
  <si>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</si>
  <si>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</si>
  <si>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</si>
  <si>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</si>
  <si>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</si>
  <si>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</si>
  <si>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</si>
  <si>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</si>
  <si>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</si>
  <si>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</si>
  <si>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</si>
  <si>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</si>
  <si>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</si>
  <si>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</si>
  <si>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</si>
  <si>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</si>
  <si>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</si>
  <si>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</si>
  <si>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</si>
  <si>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</si>
  <si>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</si>
  <si>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</si>
  <si>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</si>
  <si>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</si>
  <si>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</si>
  <si>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</si>
  <si>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</si>
  <si>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</si>
  <si>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</si>
  <si>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</si>
  <si>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</si>
  <si>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</si>
  <si>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</si>
  <si>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</si>
  <si>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</si>
  <si>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</si>
  <si>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</si>
  <si>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</si>
  <si>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</si>
  <si>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</si>
  <si>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</si>
  <si>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</si>
  <si>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</si>
  <si>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</si>
  <si>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</si>
  <si>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</si>
  <si>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</si>
  <si>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</si>
  <si>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</si>
  <si>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</si>
  <si>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</si>
  <si>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</si>
  <si>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</si>
  <si>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</si>
  <si>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</si>
  <si>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</si>
  <si>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</si>
  <si>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</si>
  <si>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</si>
  <si>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</si>
  <si>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</si>
  <si>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</si>
  <si>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</si>
  <si>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</si>
  <si>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</si>
  <si>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鹿嶋市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</si>
  <si>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</si>
  <si>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</si>
  <si>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</si>
  <si>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</si>
  <si>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</si>
  <si>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</si>
  <si>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</si>
  <si>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</si>
  <si>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</si>
  <si>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</si>
  <si>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</si>
  <si>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</si>
  <si>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</si>
  <si>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</si>
  <si>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</si>
  <si>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</si>
  <si>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①企業などの大口利用者の水需要の増により、数値は令和元年、２年度と比べ改善してきおり、類似団体の平均も上回っている。
②累積欠損金は発生していない。
③工事費の増等による未払金の増により流動負債が増加しているため、令和３年度同様に比率は低下したままである。しかし、類似団体の平均は上回った状態である。
④企業債残高の増により比率は増加したが、類似団体と比べると依然として低い水準のままである。
⑤年間有収水量の減による給水原価の増のため、料金回収率は低下したが、類似団体と比べると高いままである。しかし、これは大口利用者の利用量増によるもののため、これまでの推移を見ると、料金水準は適正と考える。
⑥有収水量の減により、給水原価は増加した。また、類似団体と比べると、依然として高い水準のままである。これは、給水人口密度が低いことから、配水管の延長が長くなり、経常費用が割高となる傾向があるためである。しかし、経営としては黒字が続いているので、現在の水準は適正であると考える。
⑦令和２年度の給水区域の統合により、認可水量を見直したことにより施設利用率は改善してきている。
⑧昨年度に比べて数値は改善したが、これは大口利用者の有収水量の増によるものであると考える。</t>
    <rPh sb="1" eb="3">
      <t>キギョウ</t>
    </rPh>
    <rPh sb="6" eb="8">
      <t>オオグチ</t>
    </rPh>
    <rPh sb="8" eb="11">
      <t>リヨウシャ</t>
    </rPh>
    <rPh sb="12" eb="13">
      <t>ミズ</t>
    </rPh>
    <rPh sb="13" eb="15">
      <t>ジュヨウ</t>
    </rPh>
    <rPh sb="16" eb="17">
      <t>ゾウ</t>
    </rPh>
    <rPh sb="21" eb="23">
      <t>スウチ</t>
    </rPh>
    <rPh sb="24" eb="26">
      <t>レイワ</t>
    </rPh>
    <rPh sb="26" eb="28">
      <t>ガンネン</t>
    </rPh>
    <rPh sb="30" eb="32">
      <t>ネンド</t>
    </rPh>
    <rPh sb="33" eb="34">
      <t>クラ</t>
    </rPh>
    <rPh sb="35" eb="37">
      <t>カイゼン</t>
    </rPh>
    <rPh sb="43" eb="45">
      <t>ルイジ</t>
    </rPh>
    <rPh sb="45" eb="47">
      <t>ダンタイ</t>
    </rPh>
    <rPh sb="48" eb="50">
      <t>ヘイキン</t>
    </rPh>
    <rPh sb="51" eb="53">
      <t>ウワマワ</t>
    </rPh>
    <rPh sb="60" eb="62">
      <t>ルイセキ</t>
    </rPh>
    <rPh sb="62" eb="64">
      <t>ケッソン</t>
    </rPh>
    <rPh sb="64" eb="65">
      <t>キン</t>
    </rPh>
    <rPh sb="66" eb="68">
      <t>ハッセイ</t>
    </rPh>
    <rPh sb="76" eb="78">
      <t>コウジ</t>
    </rPh>
    <rPh sb="78" eb="79">
      <t>ヒ</t>
    </rPh>
    <rPh sb="80" eb="81">
      <t>ゾウ</t>
    </rPh>
    <rPh sb="81" eb="82">
      <t>トウ</t>
    </rPh>
    <rPh sb="85" eb="88">
      <t>ミバライキン</t>
    </rPh>
    <rPh sb="89" eb="90">
      <t>ゾウ</t>
    </rPh>
    <rPh sb="93" eb="95">
      <t>リュウドウ</t>
    </rPh>
    <rPh sb="95" eb="97">
      <t>フサイ</t>
    </rPh>
    <rPh sb="98" eb="100">
      <t>ゾウカ</t>
    </rPh>
    <rPh sb="107" eb="109">
      <t>レイワ</t>
    </rPh>
    <rPh sb="110" eb="112">
      <t>ネンド</t>
    </rPh>
    <rPh sb="112" eb="114">
      <t>ドウヨウ</t>
    </rPh>
    <rPh sb="115" eb="117">
      <t>ヒリツ</t>
    </rPh>
    <rPh sb="118" eb="120">
      <t>テイカ</t>
    </rPh>
    <rPh sb="132" eb="134">
      <t>ルイジ</t>
    </rPh>
    <rPh sb="134" eb="136">
      <t>ダンタイ</t>
    </rPh>
    <rPh sb="137" eb="139">
      <t>ヘイキン</t>
    </rPh>
    <rPh sb="140" eb="142">
      <t>ウワマワ</t>
    </rPh>
    <rPh sb="144" eb="146">
      <t>ジョウタイ</t>
    </rPh>
    <rPh sb="152" eb="154">
      <t>キギョウ</t>
    </rPh>
    <rPh sb="154" eb="155">
      <t>サイ</t>
    </rPh>
    <rPh sb="155" eb="157">
      <t>ザンダカ</t>
    </rPh>
    <rPh sb="158" eb="159">
      <t>ゾウ</t>
    </rPh>
    <rPh sb="162" eb="164">
      <t>ヒリツ</t>
    </rPh>
    <rPh sb="165" eb="167">
      <t>ゾウカ</t>
    </rPh>
    <rPh sb="171" eb="173">
      <t>ルイジ</t>
    </rPh>
    <rPh sb="173" eb="175">
      <t>ダンタイ</t>
    </rPh>
    <rPh sb="176" eb="177">
      <t>クラ</t>
    </rPh>
    <rPh sb="180" eb="182">
      <t>イゼン</t>
    </rPh>
    <rPh sb="185" eb="186">
      <t>ヒク</t>
    </rPh>
    <rPh sb="187" eb="189">
      <t>スイジュン</t>
    </rPh>
    <rPh sb="198" eb="200">
      <t>ネンカン</t>
    </rPh>
    <rPh sb="200" eb="202">
      <t>ユウシュウ</t>
    </rPh>
    <rPh sb="202" eb="204">
      <t>スイリョウ</t>
    </rPh>
    <rPh sb="205" eb="206">
      <t>ゲン</t>
    </rPh>
    <rPh sb="209" eb="211">
      <t>キュウスイ</t>
    </rPh>
    <rPh sb="211" eb="213">
      <t>ゲンカ</t>
    </rPh>
    <rPh sb="214" eb="215">
      <t>ゾウ</t>
    </rPh>
    <rPh sb="219" eb="221">
      <t>リョウキン</t>
    </rPh>
    <rPh sb="221" eb="223">
      <t>カイシュウ</t>
    </rPh>
    <rPh sb="223" eb="224">
      <t>リツ</t>
    </rPh>
    <rPh sb="225" eb="227">
      <t>テイカ</t>
    </rPh>
    <rPh sb="231" eb="233">
      <t>ルイジ</t>
    </rPh>
    <rPh sb="233" eb="235">
      <t>ダンタイ</t>
    </rPh>
    <rPh sb="236" eb="237">
      <t>クラ</t>
    </rPh>
    <rPh sb="240" eb="241">
      <t>タカ</t>
    </rPh>
    <rPh sb="255" eb="257">
      <t>オオグチ</t>
    </rPh>
    <rPh sb="257" eb="260">
      <t>リヨウシャ</t>
    </rPh>
    <rPh sb="261" eb="263">
      <t>リヨウ</t>
    </rPh>
    <rPh sb="263" eb="264">
      <t>リョウ</t>
    </rPh>
    <rPh sb="264" eb="265">
      <t>ゾウ</t>
    </rPh>
    <rPh sb="279" eb="281">
      <t>スイイ</t>
    </rPh>
    <rPh sb="282" eb="283">
      <t>ミ</t>
    </rPh>
    <rPh sb="286" eb="288">
      <t>リョウキン</t>
    </rPh>
    <rPh sb="288" eb="290">
      <t>スイジュン</t>
    </rPh>
    <rPh sb="291" eb="293">
      <t>テキセイ</t>
    </rPh>
    <rPh sb="294" eb="295">
      <t>カンガ</t>
    </rPh>
    <rPh sb="300" eb="302">
      <t>ユウシュウ</t>
    </rPh>
    <rPh sb="302" eb="304">
      <t>スイリョウ</t>
    </rPh>
    <rPh sb="305" eb="306">
      <t>ゲン</t>
    </rPh>
    <rPh sb="310" eb="312">
      <t>キュウスイ</t>
    </rPh>
    <rPh sb="312" eb="314">
      <t>ゲンカ</t>
    </rPh>
    <rPh sb="315" eb="317">
      <t>ゾウカ</t>
    </rPh>
    <rPh sb="323" eb="325">
      <t>ルイジ</t>
    </rPh>
    <rPh sb="325" eb="327">
      <t>ダンタイ</t>
    </rPh>
    <rPh sb="328" eb="329">
      <t>クラ</t>
    </rPh>
    <rPh sb="333" eb="335">
      <t>イゼン</t>
    </rPh>
    <rPh sb="338" eb="339">
      <t>タカ</t>
    </rPh>
    <rPh sb="340" eb="342">
      <t>スイジュン</t>
    </rPh>
    <rPh sb="487" eb="490">
      <t>サクネンド</t>
    </rPh>
    <rPh sb="491" eb="492">
      <t>クラ</t>
    </rPh>
    <rPh sb="494" eb="496">
      <t>スウチ</t>
    </rPh>
    <rPh sb="497" eb="499">
      <t>カイゼン</t>
    </rPh>
    <rPh sb="506" eb="508">
      <t>オオグチ</t>
    </rPh>
    <rPh sb="508" eb="511">
      <t>リヨウシャ</t>
    </rPh>
    <rPh sb="512" eb="514">
      <t>ユウシュウ</t>
    </rPh>
    <rPh sb="514" eb="516">
      <t>スイリョウ</t>
    </rPh>
    <rPh sb="517" eb="518">
      <t>ゾウ</t>
    </rPh>
    <rPh sb="527" eb="528">
      <t>カンガ</t>
    </rPh>
    <phoneticPr fontId="4"/>
  </si>
  <si>
    <t>①数値は年々増加傾向にあり、老朽化が進んでいると考えられる。今後は新たな配水場の建設を予定しているため、数値は改善する見込みである。
②類似団体と比べると依然として低い水準であるが、数値は増加傾向であり、今後も法定耐用年数を超えた管路は増加していく見込みである。老朽管更新計画に沿って計画的に管路の更新を行っていく。
③管路更新率は令和元年度以降低い水準となっており、類似団体と比べても低くなっている。今後は配水場の建設のため同水準となることが予想されるが、引き続き計画的に管路の更新を行っていく。</t>
    <rPh sb="229" eb="230">
      <t>ヒ</t>
    </rPh>
    <rPh sb="231" eb="232">
      <t>ツヅ</t>
    </rPh>
    <rPh sb="233" eb="236">
      <t>ケイカクテキ</t>
    </rPh>
    <rPh sb="237" eb="239">
      <t>カンロ</t>
    </rPh>
    <rPh sb="240" eb="242">
      <t>コウシン</t>
    </rPh>
    <rPh sb="243" eb="244">
      <t>オコナ</t>
    </rPh>
    <phoneticPr fontId="4"/>
  </si>
  <si>
    <t>　経常収支比率は常に100％を上回っており、その他の指数を見てみても、経営の状況は健全だと言える。しかし、本市の給水収益は企業などの大口利用者の水需要の増減に左右される部分が大きいのが一つの特徴である。令和４年度以降は新たな配水場の建設のため、施設整備に係る投資額が増大しているため、企業などの水需要の動向と投資による各指標への影響は注視していく必要がある。
　老朽化については、法定耐用年数を超えた管路は増加の一方であるが、管路の更新率は類似団体の平均を下回っている状況である。老朽管更新計画に基づく計画的な管路の更新を行っていくことが必要である。
　今後は、令和９年度供用開始を予定している新設配水場に係る投資額が増大する予定であるため、鹿嶋市水道ビジョンを基に、将来を見据えた計画的な事業運営に努めていく。</t>
    <rPh sb="133" eb="135">
      <t>ゾウダイ</t>
    </rPh>
    <rPh sb="261" eb="262">
      <t>オコナ</t>
    </rPh>
    <rPh sb="281" eb="283">
      <t>レイワ</t>
    </rPh>
    <rPh sb="284" eb="286">
      <t>ネンド</t>
    </rPh>
    <rPh sb="286" eb="288">
      <t>キョウヨウ</t>
    </rPh>
    <rPh sb="288" eb="290">
      <t>カイシ</t>
    </rPh>
    <rPh sb="291" eb="293">
      <t>ヨテイ</t>
    </rPh>
    <rPh sb="297" eb="299">
      <t>シンセツ</t>
    </rPh>
    <rPh sb="299" eb="301">
      <t>ハイスイ</t>
    </rPh>
    <rPh sb="301" eb="302">
      <t>ジョウ</t>
    </rPh>
    <rPh sb="303" eb="304">
      <t>カカ</t>
    </rPh>
    <rPh sb="305" eb="307">
      <t>トウシ</t>
    </rPh>
    <rPh sb="307" eb="308">
      <t>ガク</t>
    </rPh>
    <rPh sb="309" eb="311">
      <t>ゾウダイ</t>
    </rPh>
    <rPh sb="313" eb="31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</si>
</sst>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1.1000000000000001</c:v>
                </c:pt>
                <c:pt idx="1">
                  <c:v>0.08</c:v>
                </c:pt>
                <c:pt idx="2">
                  <c:v>0.15</c:v>
                </c:pt>
                <c:pt idx="3">
                  <c:v>0.14000000000000001</c:v>
                </c:pt>
                <c:pt idx="4">
                  <c:v>0.06</c:v>
                </c:pt>
              </c:numCache>
            </c:numRef>
          </c:val>
          <c:extLst>
            <c:ext xmlns:c16="http://schemas.microsoft.com/office/drawing/2014/chart" uri="{C3380CC4-5D6E-409C-BE32-E72D297353CC}">
              <c16:uniqueId val="{00000000-E6A7-42B3-8182-29332D50D9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E6A7-42B3-8182-29332D50D9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53.75</c:v>
                </c:pt>
                <c:pt idx="1">
                  <c:v>52.65</c:v>
                </c:pt>
                <c:pt idx="2">
                  <c:v>70.62</c:v>
                </c:pt>
                <c:pt idx="3">
                  <c:v>82.81</c:v>
                </c:pt>
                <c:pt idx="4">
                  <c:v>77.23</c:v>
                </c:pt>
              </c:numCache>
            </c:numRef>
          </c:val>
          <c:extLst>
            <c:ext xmlns:c16="http://schemas.microsoft.com/office/drawing/2014/chart" uri="{C3380CC4-5D6E-409C-BE32-E72D297353CC}">
              <c16:uniqueId val="{00000000-F6F0-4451-BBFF-1C3583560C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F6F0-4451-BBFF-1C3583560C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89.82</c:v>
                </c:pt>
                <c:pt idx="1">
                  <c:v>88.28</c:v>
                </c:pt>
                <c:pt idx="2">
                  <c:v>86.68</c:v>
                </c:pt>
                <c:pt idx="3">
                  <c:v>87.22</c:v>
                </c:pt>
                <c:pt idx="4">
                  <c:v>87.83</c:v>
                </c:pt>
              </c:numCache>
            </c:numRef>
          </c:val>
          <c:extLst>
            <c:ext xmlns:c16="http://schemas.microsoft.com/office/drawing/2014/chart" uri="{C3380CC4-5D6E-409C-BE32-E72D297353CC}">
              <c16:uniqueId val="{00000000-02A0-47A3-BDA2-445287AD32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02A0-47A3-BDA2-445287AD32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112.83</c:v>
                </c:pt>
                <c:pt idx="1">
                  <c:v>108.81</c:v>
                </c:pt>
                <c:pt idx="2">
                  <c:v>101.13</c:v>
                </c:pt>
                <c:pt idx="3">
                  <c:v>115.12</c:v>
                </c:pt>
                <c:pt idx="4">
                  <c:v>111.75</c:v>
                </c:pt>
              </c:numCache>
            </c:numRef>
          </c:val>
          <c:extLst>
            <c:ext xmlns:c16="http://schemas.microsoft.com/office/drawing/2014/chart" uri="{C3380CC4-5D6E-409C-BE32-E72D297353CC}">
              <c16:uniqueId val="{00000000-8CB8-444C-B2F4-011A0929C9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8CB8-444C-B2F4-011A0929C9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47.91</c:v>
                </c:pt>
                <c:pt idx="1">
                  <c:v>49.57</c:v>
                </c:pt>
                <c:pt idx="2">
                  <c:v>51.06</c:v>
                </c:pt>
                <c:pt idx="3">
                  <c:v>52.41</c:v>
                </c:pt>
                <c:pt idx="4">
                  <c:v>53.36</c:v>
                </c:pt>
              </c:numCache>
            </c:numRef>
          </c:val>
          <c:extLst>
            <c:ext xmlns:c16="http://schemas.microsoft.com/office/drawing/2014/chart" uri="{C3380CC4-5D6E-409C-BE32-E72D297353CC}">
              <c16:uniqueId val="{00000000-CAA8-43E8-AF5A-36BCE5260E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AA8-43E8-AF5A-36BCE5260E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9.66</c:v>
                </c:pt>
                <c:pt idx="1">
                  <c:v>11.08</c:v>
                </c:pt>
                <c:pt idx="2">
                  <c:v>14.14</c:v>
                </c:pt>
                <c:pt idx="3">
                  <c:v>15.72</c:v>
                </c:pt>
                <c:pt idx="4">
                  <c:v>18.22</c:v>
                </c:pt>
              </c:numCache>
            </c:numRef>
          </c:val>
          <c:extLst>
            <c:ext xmlns:c16="http://schemas.microsoft.com/office/drawing/2014/chart" uri="{C3380CC4-5D6E-409C-BE32-E72D297353CC}">
              <c16:uniqueId val="{00000000-F610-4E02-917F-DAC53083B0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F610-4E02-917F-DAC53083B0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5E-439A-960E-17603DCDDC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F15E-439A-960E-17603DCDDC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634.78</c:v>
                </c:pt>
                <c:pt idx="1">
                  <c:v>665.21</c:v>
                </c:pt>
                <c:pt idx="2">
                  <c:v>659.41</c:v>
                </c:pt>
                <c:pt idx="3">
                  <c:v>445.49</c:v>
                </c:pt>
                <c:pt idx="4">
                  <c:v>458.82</c:v>
                </c:pt>
              </c:numCache>
            </c:numRef>
          </c:val>
          <c:extLst>
            <c:ext xmlns:c16="http://schemas.microsoft.com/office/drawing/2014/chart" uri="{C3380CC4-5D6E-409C-BE32-E72D297353CC}">
              <c16:uniqueId val="{00000000-4AFD-41EC-87AD-EE450E6DAE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4AFD-41EC-87AD-EE450E6DAE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271.43</c:v>
                </c:pt>
                <c:pt idx="1">
                  <c:v>273.69</c:v>
                </c:pt>
                <c:pt idx="2">
                  <c:v>275.17</c:v>
                </c:pt>
                <c:pt idx="3">
                  <c:v>226.58</c:v>
                </c:pt>
                <c:pt idx="4">
                  <c:v>253.09</c:v>
                </c:pt>
              </c:numCache>
            </c:numRef>
          </c:val>
          <c:extLst>
            <c:ext xmlns:c16="http://schemas.microsoft.com/office/drawing/2014/chart" uri="{C3380CC4-5D6E-409C-BE32-E72D297353CC}">
              <c16:uniqueId val="{00000000-487A-46F8-BC63-2EF390BB14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487A-46F8-BC63-2EF390BB14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103.59</c:v>
                </c:pt>
                <c:pt idx="1">
                  <c:v>99.47</c:v>
                </c:pt>
                <c:pt idx="2">
                  <c:v>96.82</c:v>
                </c:pt>
                <c:pt idx="3">
                  <c:v>111.41</c:v>
                </c:pt>
                <c:pt idx="4">
                  <c:v>107.06</c:v>
                </c:pt>
              </c:numCache>
            </c:numRef>
          </c:val>
          <c:extLst>
            <c:ext xmlns:c16="http://schemas.microsoft.com/office/drawing/2014/chart" uri="{C3380CC4-5D6E-409C-BE32-E72D297353CC}">
              <c16:uniqueId val="{00000000-549A-4FF0-9FFF-FFB85549A7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549A-4FF0-9FFF-FFB85549A7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240.43</c:v>
                </c:pt>
                <c:pt idx="1">
                  <c:v>250.17</c:v>
                </c:pt>
                <c:pt idx="2">
                  <c:v>254.06</c:v>
                </c:pt>
                <c:pt idx="3">
                  <c:v>223.09</c:v>
                </c:pt>
                <c:pt idx="4">
                  <c:v>233.5</c:v>
                </c:pt>
              </c:numCache>
            </c:numRef>
          </c:val>
          <c:extLst>
            <c:ext xmlns:c16="http://schemas.microsoft.com/office/drawing/2014/chart" uri="{C3380CC4-5D6E-409C-BE32-E72D297353CC}">
              <c16:uniqueId val="{00000000-CC8F-4E5D-9963-DE90A5C8FF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CC8F-4E5D-9963-DE90A5C8FF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鹿嶋市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66274</v>
      </c>
      <c r="AM8" s="45"/>
      <c r="AN8" s="45"/>
      <c r="AO8" s="45"/>
      <c r="AP8" s="45"/>
      <c r="AQ8" s="45"/>
      <c r="AR8" s="45"/>
      <c r="AS8" s="45"/>
      <c r="AT8" s="46">
        <f>データ!$S$6</f>
        <v>106.04</v>
      </c>
      <c r="AU8" s="47"/>
      <c r="AV8" s="47"/>
      <c r="AW8" s="47"/>
      <c r="AX8" s="47"/>
      <c r="AY8" s="47"/>
      <c r="AZ8" s="47"/>
      <c r="BA8" s="47"/>
      <c r="BB8" s="48">
        <f>データ!$T$6</f>
        <v>624.99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59.36</v>
      </c>
      <c r="J10" s="47"/>
      <c r="K10" s="47"/>
      <c r="L10" s="47"/>
      <c r="M10" s="47"/>
      <c r="N10" s="47"/>
      <c r="O10" s="81"/>
      <c r="P10" s="48">
        <f>データ!$P$6</f>
        <v>79.72</v>
      </c>
      <c r="Q10" s="48"/>
      <c r="R10" s="48"/>
      <c r="S10" s="48"/>
      <c r="T10" s="48"/>
      <c r="U10" s="48"/>
      <c r="V10" s="48"/>
      <c r="W10" s="45">
        <f>データ!$Q$6</f>
        <v>3905</v>
      </c>
      <c r="X10" s="45"/>
      <c r="Y10" s="45"/>
      <c r="Z10" s="45"/>
      <c r="AA10" s="45"/>
      <c r="AB10" s="45"/>
      <c r="AC10" s="45"/>
      <c r="AD10" s="2"/>
      <c r="AE10" s="2"/>
      <c r="AF10" s="2"/>
      <c r="AG10" s="2"/>
      <c r="AH10" s="2"/>
      <c r="AI10" s="2"/>
      <c r="AJ10" s="2"/>
      <c r="AK10" s="2"/>
      <c r="AL10" s="45">
        <f>データ!$U$6</f>
        <v>52637</v>
      </c>
      <c r="AM10" s="45"/>
      <c r="AN10" s="45"/>
      <c r="AO10" s="45"/>
      <c r="AP10" s="45"/>
      <c r="AQ10" s="45"/>
      <c r="AR10" s="45"/>
      <c r="AS10" s="45"/>
      <c r="AT10" s="46">
        <f>データ!$V$6</f>
        <v>106.04</v>
      </c>
      <c r="AU10" s="47"/>
      <c r="AV10" s="47"/>
      <c r="AW10" s="47"/>
      <c r="AX10" s="47"/>
      <c r="AY10" s="47"/>
      <c r="AZ10" s="47"/>
      <c r="BA10" s="47"/>
      <c r="BB10" s="48">
        <f>データ!$W$6</f>
        <v>496.39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109</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hlT63KcBdXDiAP6kw+3ymdpc5MUWykNbq1E1PfH5pJoHhEl/eu613fhHEER7jFE4qLfl9YKhqzB+kzW96u6BA==" saltValue="gWB2v5gi5gXQUdAf7HWE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82228</v>
      </c>
      <c r="D6" s="20">
        <f t="shared" si="3"/>
        <v>46</v>
      </c>
      <c r="E6" s="20">
        <f t="shared" si="3"/>
        <v>1</v>
      </c>
      <c r="F6" s="20">
        <f t="shared" si="3"/>
        <v>0</v>
      </c>
      <c r="G6" s="20">
        <f t="shared" si="3"/>
        <v>1</v>
      </c>
      <c r="H6" s="20" t="str">
        <f t="shared" si="3"/>
        <v>茨城県　鹿嶋市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59.36</v>
      </c>
      <c r="P6" s="21">
        <f t="shared" si="3"/>
        <v>79.72</v>
      </c>
      <c r="Q6" s="21">
        <f t="shared" si="3"/>
        <v>3905</v>
      </c>
      <c r="R6" s="21">
        <f t="shared" si="3"/>
        <v>66274</v>
      </c>
      <c r="S6" s="21">
        <f t="shared" si="3"/>
        <v>106.04</v>
      </c>
      <c r="T6" s="21">
        <f t="shared" si="3"/>
        <v>624.99</v>
      </c>
      <c r="U6" s="21">
        <f t="shared" si="3"/>
        <v>52637</v>
      </c>
      <c r="V6" s="21">
        <f t="shared" si="3"/>
        <v>106.04</v>
      </c>
      <c r="W6" s="21">
        <f t="shared" si="3"/>
        <v>496.39</v>
      </c>
      <c r="X6" s="22">
        <f>IF(X7="",NA(),X7)</f>
        <v>112.83</v>
      </c>
      <c r="Y6" s="22">
        <f t="shared" ref="Y6:AG6" si="4">IF(Y7="",NA(),Y7)</f>
        <v>108.81</v>
      </c>
      <c r="Z6" s="22">
        <f t="shared" si="4"/>
        <v>101.13</v>
      </c>
      <c r="AA6" s="22">
        <f t="shared" si="4"/>
        <v>115.12</v>
      </c>
      <c r="AB6" s="22">
        <f t="shared" si="4"/>
        <v>111.75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634.78</v>
      </c>
      <c r="AU6" s="22">
        <f t="shared" ref="AU6:BC6" si="6">IF(AU7="",NA(),AU7)</f>
        <v>665.21</v>
      </c>
      <c r="AV6" s="22">
        <f t="shared" si="6"/>
        <v>659.41</v>
      </c>
      <c r="AW6" s="22">
        <f t="shared" si="6"/>
        <v>445.49</v>
      </c>
      <c r="AX6" s="22">
        <f t="shared" si="6"/>
        <v>458.82</v>
      </c>
      <c r="AY6" s="22">
        <f t="shared" si="6"/>
        <v>349.83</v>
      </c>
      <c r="AZ6" s="22">
        <f t="shared" si="6"/>
        <v>360.86</v>
      </c>
      <c r="BA6" s="22">
        <f t="shared" si="6"/>
        <v>350.79</v>
      </c>
      <c r="BB6" s="22">
        <f t="shared" si="6"/>
        <v>354.57</v>
      </c>
      <c r="BC6" s="22">
        <f t="shared" si="6"/>
        <v>357.74</v>
      </c>
      <c r="BD6" s="21" t="str">
        <f>IF(BD7="","",IF(BD7="-","【-】","【"&amp;SUBSTITUTE(TEXT(BD7,"#,##0.00"),"-","△")&amp;"】"))</f>
        <v>【252.29】</v>
      </c>
      <c r="BE6" s="22">
        <f>IF(BE7="",NA(),BE7)</f>
        <v>271.43</v>
      </c>
      <c r="BF6" s="22">
        <f t="shared" ref="BF6:BN6" si="7">IF(BF7="",NA(),BF7)</f>
        <v>273.69</v>
      </c>
      <c r="BG6" s="22">
        <f t="shared" si="7"/>
        <v>275.17</v>
      </c>
      <c r="BH6" s="22">
        <f t="shared" si="7"/>
        <v>226.58</v>
      </c>
      <c r="BI6" s="22">
        <f t="shared" si="7"/>
        <v>253.09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103.59</v>
      </c>
      <c r="BQ6" s="22">
        <f t="shared" ref="BQ6:BY6" si="8">IF(BQ7="",NA(),BQ7)</f>
        <v>99.47</v>
      </c>
      <c r="BR6" s="22">
        <f t="shared" si="8"/>
        <v>96.82</v>
      </c>
      <c r="BS6" s="22">
        <f t="shared" si="8"/>
        <v>111.41</v>
      </c>
      <c r="BT6" s="22">
        <f t="shared" si="8"/>
        <v>107.06</v>
      </c>
      <c r="BU6" s="22">
        <f t="shared" si="8"/>
        <v>103.54</v>
      </c>
      <c r="BV6" s="22">
        <f t="shared" si="8"/>
        <v>103.32</v>
      </c>
      <c r="BW6" s="22">
        <f t="shared" si="8"/>
        <v>100.85</v>
      </c>
      <c r="BX6" s="22">
        <f t="shared" si="8"/>
        <v>103.79</v>
      </c>
      <c r="BY6" s="22">
        <f t="shared" si="8"/>
        <v>98.3</v>
      </c>
      <c r="BZ6" s="21" t="str">
        <f>IF(BZ7="","",IF(BZ7="-","【-】","【"&amp;SUBSTITUTE(TEXT(BZ7,"#,##0.00"),"-","△")&amp;"】"))</f>
        <v>【97.47】</v>
      </c>
      <c r="CA6" s="22">
        <f>IF(CA7="",NA(),CA7)</f>
        <v>240.43</v>
      </c>
      <c r="CB6" s="22">
        <f t="shared" ref="CB6:CJ6" si="9">IF(CB7="",NA(),CB7)</f>
        <v>250.17</v>
      </c>
      <c r="CC6" s="22">
        <f t="shared" si="9"/>
        <v>254.06</v>
      </c>
      <c r="CD6" s="22">
        <f t="shared" si="9"/>
        <v>223.09</v>
      </c>
      <c r="CE6" s="22">
        <f t="shared" si="9"/>
        <v>233.5</v>
      </c>
      <c r="CF6" s="22">
        <f t="shared" si="9"/>
        <v>167.46</v>
      </c>
      <c r="CG6" s="22">
        <f t="shared" si="9"/>
        <v>168.56</v>
      </c>
      <c r="CH6" s="22">
        <f t="shared" si="9"/>
        <v>167.1</v>
      </c>
      <c r="CI6" s="22">
        <f t="shared" si="9"/>
        <v>167.86</v>
      </c>
      <c r="CJ6" s="22">
        <f t="shared" si="9"/>
        <v>173.68</v>
      </c>
      <c r="CK6" s="21" t="str">
        <f>IF(CK7="","",IF(CK7="-","【-】","【"&amp;SUBSTITUTE(TEXT(CK7,"#,##0.00"),"-","△")&amp;"】"))</f>
        <v>【174.75】</v>
      </c>
      <c r="CL6" s="22">
        <f>IF(CL7="",NA(),CL7)</f>
        <v>53.75</v>
      </c>
      <c r="CM6" s="22">
        <f t="shared" ref="CM6:CU6" si="10">IF(CM7="",NA(),CM7)</f>
        <v>52.65</v>
      </c>
      <c r="CN6" s="22">
        <f t="shared" si="10"/>
        <v>70.62</v>
      </c>
      <c r="CO6" s="22">
        <f t="shared" si="10"/>
        <v>82.81</v>
      </c>
      <c r="CP6" s="22">
        <f t="shared" si="10"/>
        <v>77.23</v>
      </c>
      <c r="CQ6" s="22">
        <f t="shared" si="10"/>
        <v>59.46</v>
      </c>
      <c r="CR6" s="22">
        <f t="shared" si="10"/>
        <v>59.51</v>
      </c>
      <c r="CS6" s="22">
        <f t="shared" si="10"/>
        <v>59.91</v>
      </c>
      <c r="CT6" s="22">
        <f t="shared" si="10"/>
        <v>59.4</v>
      </c>
      <c r="CU6" s="22">
        <f t="shared" si="10"/>
        <v>59.24</v>
      </c>
      <c r="CV6" s="21" t="str">
        <f>IF(CV7="","",IF(CV7="-","【-】","【"&amp;SUBSTITUTE(TEXT(CV7,"#,##0.00"),"-","△")&amp;"】"))</f>
        <v>【59.97】</v>
      </c>
      <c r="CW6" s="22">
        <f>IF(CW7="",NA(),CW7)</f>
        <v>89.82</v>
      </c>
      <c r="CX6" s="22">
        <f t="shared" ref="CX6:DF6" si="11">IF(CX7="",NA(),CX7)</f>
        <v>88.28</v>
      </c>
      <c r="CY6" s="22">
        <f t="shared" si="11"/>
        <v>86.68</v>
      </c>
      <c r="CZ6" s="22">
        <f t="shared" si="11"/>
        <v>87.22</v>
      </c>
      <c r="DA6" s="22">
        <f t="shared" si="11"/>
        <v>87.83</v>
      </c>
      <c r="DB6" s="22">
        <f t="shared" si="11"/>
        <v>87.41</v>
      </c>
      <c r="DC6" s="22">
        <f t="shared" si="11"/>
        <v>87.08</v>
      </c>
      <c r="DD6" s="22">
        <f t="shared" si="11"/>
        <v>87.26</v>
      </c>
      <c r="DE6" s="22">
        <f t="shared" si="11"/>
        <v>87.57</v>
      </c>
      <c r="DF6" s="22">
        <f t="shared" si="11"/>
        <v>87.26</v>
      </c>
      <c r="DG6" s="21" t="str">
        <f>IF(DG7="","",IF(DG7="-","【-】","【"&amp;SUBSTITUTE(TEXT(DG7,"#,##0.00"),"-","△")&amp;"】"))</f>
        <v>【89.76】</v>
      </c>
      <c r="DH6" s="22">
        <f>IF(DH7="",NA(),DH7)</f>
        <v>47.91</v>
      </c>
      <c r="DI6" s="22">
        <f t="shared" ref="DI6:DQ6" si="12">IF(DI7="",NA(),DI7)</f>
        <v>49.57</v>
      </c>
      <c r="DJ6" s="22">
        <f t="shared" si="12"/>
        <v>51.06</v>
      </c>
      <c r="DK6" s="22">
        <f t="shared" si="12"/>
        <v>52.41</v>
      </c>
      <c r="DL6" s="22">
        <f t="shared" si="12"/>
        <v>53.36</v>
      </c>
      <c r="DM6" s="22">
        <f t="shared" si="12"/>
        <v>47.62</v>
      </c>
      <c r="DN6" s="22">
        <f t="shared" si="12"/>
        <v>48.55</v>
      </c>
      <c r="DO6" s="22">
        <f t="shared" si="12"/>
        <v>49.2</v>
      </c>
      <c r="DP6" s="22">
        <f t="shared" si="12"/>
        <v>50.01</v>
      </c>
      <c r="DQ6" s="22">
        <f t="shared" si="12"/>
        <v>50.99</v>
      </c>
      <c r="DR6" s="21" t="str">
        <f>IF(DR7="","",IF(DR7="-","【-】","【"&amp;SUBSTITUTE(TEXT(DR7,"#,##0.00"),"-","△")&amp;"】"))</f>
        <v>【51.51】</v>
      </c>
      <c r="DS6" s="22">
        <f>IF(DS7="",NA(),DS7)</f>
        <v>9.66</v>
      </c>
      <c r="DT6" s="22">
        <f t="shared" ref="DT6:EB6" si="13">IF(DT7="",NA(),DT7)</f>
        <v>11.08</v>
      </c>
      <c r="DU6" s="22">
        <f t="shared" si="13"/>
        <v>14.14</v>
      </c>
      <c r="DV6" s="22">
        <f t="shared" si="13"/>
        <v>15.72</v>
      </c>
      <c r="DW6" s="22">
        <f t="shared" si="13"/>
        <v>18.22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1.1000000000000001</v>
      </c>
      <c r="EE6" s="22">
        <f t="shared" ref="EE6:EM6" si="14">IF(EE7="",NA(),EE7)</f>
        <v>0.08</v>
      </c>
      <c r="EF6" s="22">
        <f t="shared" si="14"/>
        <v>0.15</v>
      </c>
      <c r="EG6" s="22">
        <f t="shared" si="14"/>
        <v>0.14000000000000001</v>
      </c>
      <c r="EH6" s="22">
        <f t="shared" si="14"/>
        <v>0.06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82228</v>
      </c>
      <c r="D7" s="24">
        <v>46</v>
      </c>
      <c r="E7" s="24">
        <v>1</v>
      </c>
      <c r="F7" s="24">
        <v>0</v>
      </c>
      <c r="G7" s="24">
        <v>1</v>
      </c>
      <c r="H7" s="24" t="s">
        <v>92</v>
      </c>
      <c r="I7" s="24" t="s">
        <v>93</v>
      </c>
      <c r="J7" s="24" t="s">
        <v>94</v>
      </c>
      <c r="K7" s="24" t="s">
        <v>95</v>
      </c>
      <c r="L7" s="24" t="s">
        <v>96</v>
      </c>
      <c r="M7" s="24" t="s">
        <v>97</v>
      </c>
      <c r="N7" s="25" t="s">
        <v>98</v>
      </c>
      <c r="O7" s="25">
        <v>59.36</v>
      </c>
      <c r="P7" s="25">
        <v>79.72</v>
      </c>
      <c r="Q7" s="25">
        <v>3905</v>
      </c>
      <c r="R7" s="25">
        <v>66274</v>
      </c>
      <c r="S7" s="25">
        <v>106.04</v>
      </c>
      <c r="T7" s="25">
        <v>624.99</v>
      </c>
      <c r="U7" s="25">
        <v>52637</v>
      </c>
      <c r="V7" s="25">
        <v>106.04</v>
      </c>
      <c r="W7" s="25">
        <v>496.39</v>
      </c>
      <c r="X7" s="25">
        <v>112.83</v>
      </c>
      <c r="Y7" s="25">
        <v>108.81</v>
      </c>
      <c r="Z7" s="25">
        <v>101.13</v>
      </c>
      <c r="AA7" s="25">
        <v>115.12</v>
      </c>
      <c r="AB7" s="25">
        <v>111.75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634.78</v>
      </c>
      <c r="AU7" s="25">
        <v>665.21</v>
      </c>
      <c r="AV7" s="25">
        <v>659.41</v>
      </c>
      <c r="AW7" s="25">
        <v>445.49</v>
      </c>
      <c r="AX7" s="25">
        <v>458.82</v>
      </c>
      <c r="AY7" s="25">
        <v>349.83</v>
      </c>
      <c r="AZ7" s="25">
        <v>360.86</v>
      </c>
      <c r="BA7" s="25">
        <v>350.79</v>
      </c>
      <c r="BB7" s="25">
        <v>354.57</v>
      </c>
      <c r="BC7" s="25">
        <v>357.74</v>
      </c>
      <c r="BD7" s="25">
        <v>252.29</v>
      </c>
      <c r="BE7" s="25">
        <v>271.43</v>
      </c>
      <c r="BF7" s="25">
        <v>273.69</v>
      </c>
      <c r="BG7" s="25">
        <v>275.17</v>
      </c>
      <c r="BH7" s="25">
        <v>226.58</v>
      </c>
      <c r="BI7" s="25">
        <v>253.09</v>
      </c>
      <c r="BJ7" s="25">
        <v>314.87</v>
      </c>
      <c r="BK7" s="25">
        <v>309.27999999999997</v>
      </c>
      <c r="BL7" s="25">
        <v>322.92</v>
      </c>
      <c r="BM7" s="25">
        <v>303.45999999999998</v>
      </c>
      <c r="BN7" s="25">
        <v>307.27999999999997</v>
      </c>
      <c r="BO7" s="25">
        <v>268.07</v>
      </c>
      <c r="BP7" s="25">
        <v>103.59</v>
      </c>
      <c r="BQ7" s="25">
        <v>99.47</v>
      </c>
      <c r="BR7" s="25">
        <v>96.82</v>
      </c>
      <c r="BS7" s="25">
        <v>111.41</v>
      </c>
      <c r="BT7" s="25">
        <v>107.06</v>
      </c>
      <c r="BU7" s="25">
        <v>103.54</v>
      </c>
      <c r="BV7" s="25">
        <v>103.32</v>
      </c>
      <c r="BW7" s="25">
        <v>100.85</v>
      </c>
      <c r="BX7" s="25">
        <v>103.79</v>
      </c>
      <c r="BY7" s="25">
        <v>98.3</v>
      </c>
      <c r="BZ7" s="25">
        <v>97.47</v>
      </c>
      <c r="CA7" s="25">
        <v>240.43</v>
      </c>
      <c r="CB7" s="25">
        <v>250.17</v>
      </c>
      <c r="CC7" s="25">
        <v>254.06</v>
      </c>
      <c r="CD7" s="25">
        <v>223.09</v>
      </c>
      <c r="CE7" s="25">
        <v>233.5</v>
      </c>
      <c r="CF7" s="25">
        <v>167.46</v>
      </c>
      <c r="CG7" s="25">
        <v>168.56</v>
      </c>
      <c r="CH7" s="25">
        <v>167.1</v>
      </c>
      <c r="CI7" s="25">
        <v>167.86</v>
      </c>
      <c r="CJ7" s="25">
        <v>173.68</v>
      </c>
      <c r="CK7" s="25">
        <v>174.75</v>
      </c>
      <c r="CL7" s="25">
        <v>53.75</v>
      </c>
      <c r="CM7" s="25">
        <v>52.65</v>
      </c>
      <c r="CN7" s="25">
        <v>70.62</v>
      </c>
      <c r="CO7" s="25">
        <v>82.81</v>
      </c>
      <c r="CP7" s="25">
        <v>77.23</v>
      </c>
      <c r="CQ7" s="25">
        <v>59.46</v>
      </c>
      <c r="CR7" s="25">
        <v>59.51</v>
      </c>
      <c r="CS7" s="25">
        <v>59.91</v>
      </c>
      <c r="CT7" s="25">
        <v>59.4</v>
      </c>
      <c r="CU7" s="25">
        <v>59.24</v>
      </c>
      <c r="CV7" s="25">
        <v>59.97</v>
      </c>
      <c r="CW7" s="25">
        <v>89.82</v>
      </c>
      <c r="CX7" s="25">
        <v>88.28</v>
      </c>
      <c r="CY7" s="25">
        <v>86.68</v>
      </c>
      <c r="CZ7" s="25">
        <v>87.22</v>
      </c>
      <c r="DA7" s="25">
        <v>87.83</v>
      </c>
      <c r="DB7" s="25">
        <v>87.41</v>
      </c>
      <c r="DC7" s="25">
        <v>87.08</v>
      </c>
      <c r="DD7" s="25">
        <v>87.26</v>
      </c>
      <c r="DE7" s="25">
        <v>87.57</v>
      </c>
      <c r="DF7" s="25">
        <v>87.26</v>
      </c>
      <c r="DG7" s="25">
        <v>89.76</v>
      </c>
      <c r="DH7" s="25">
        <v>47.91</v>
      </c>
      <c r="DI7" s="25">
        <v>49.57</v>
      </c>
      <c r="DJ7" s="25">
        <v>51.06</v>
      </c>
      <c r="DK7" s="25">
        <v>52.41</v>
      </c>
      <c r="DL7" s="25">
        <v>53.36</v>
      </c>
      <c r="DM7" s="25">
        <v>47.62</v>
      </c>
      <c r="DN7" s="25">
        <v>48.55</v>
      </c>
      <c r="DO7" s="25">
        <v>49.2</v>
      </c>
      <c r="DP7" s="25">
        <v>50.01</v>
      </c>
      <c r="DQ7" s="25">
        <v>50.99</v>
      </c>
      <c r="DR7" s="25">
        <v>51.51</v>
      </c>
      <c r="DS7" s="25">
        <v>9.66</v>
      </c>
      <c r="DT7" s="25">
        <v>11.08</v>
      </c>
      <c r="DU7" s="25">
        <v>14.14</v>
      </c>
      <c r="DV7" s="25">
        <v>15.72</v>
      </c>
      <c r="DW7" s="25">
        <v>18.22</v>
      </c>
      <c r="DX7" s="25">
        <v>16.27</v>
      </c>
      <c r="DY7" s="25">
        <v>17.11</v>
      </c>
      <c r="DZ7" s="25">
        <v>18.329999999999998</v>
      </c>
      <c r="EA7" s="25">
        <v>20.27</v>
      </c>
      <c r="EB7" s="25">
        <v>21.69</v>
      </c>
      <c r="EC7" s="25">
        <v>23.75</v>
      </c>
      <c r="ED7" s="25">
        <v>1.1000000000000001</v>
      </c>
      <c r="EE7" s="25">
        <v>0.08</v>
      </c>
      <c r="EF7" s="25">
        <v>0.15</v>
      </c>
      <c r="EG7" s="25">
        <v>0.14000000000000001</v>
      </c>
      <c r="EH7" s="25">
        <v>0.06</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J18001</cp:lastModifiedBy>
  <dcterms:created xsi:type="dcterms:W3CDTF">2023-12-05T00:50:04Z</dcterms:created>
  <dcterms:modified xsi:type="dcterms:W3CDTF">2024-01-31T07:59:09Z</dcterms:modified>
  <cp:category/>
</cp:coreProperties>
</file>