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190255\水道事業所\【文書整理フォルダ】\A総務（災害対策含む）\A4統計\経営比較分析\R05経営比較分析\"/>
    </mc:Choice>
  </mc:AlternateContent>
  <workbookProtection workbookAlgorithmName="SHA-512" workbookHashValue="oF0W05uW1OC+7Y16rRwG2PhB83Jl+c2LJ/RwRfw/ch5jeusIGa3RifOboeM4BkpeeDJzrEtkdtY5zoJnCV6UFg==" workbookSaltValue="jKfPDhD8JzJdYyeS+GuIQQ=="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<sst xmlns="http://schemas.openxmlformats.org/spreadsheetml/2006/main" count="228" uniqueCount="113">
  <si>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</si>
  <si>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</si>
  <si>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</si>
  <si>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</si>
  <si>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</si>
  <si>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</si>
  <si>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</si>
  <si>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</si>
  <si>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</si>
  <si>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</si>
  <si>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</si>
  <si>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</si>
  <si>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</si>
  <si>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</si>
  <si>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</si>
  <si>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</si>
  <si>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</si>
  <si>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</si>
  <si>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</si>
  <si>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</si>
  <si>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</si>
  <si>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</si>
  <si>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</si>
  <si>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</si>
  <si>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</si>
  <si>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</si>
  <si>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</si>
  <si>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</si>
  <si>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</si>
  <si>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</si>
  <si>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</si>
  <si>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</si>
  <si>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</si>
  <si>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</si>
  <si>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</si>
  <si>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</si>
  <si>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</si>
  <si>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</si>
  <si>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</si>
  <si>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</si>
  <si>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</si>
  <si>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</si>
  <si>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</si>
  <si>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</si>
  <si>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</si>
  <si>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</si>
  <si>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</si>
  <si>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</si>
  <si>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</si>
  <si>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</si>
  <si>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</si>
  <si>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</si>
  <si>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</si>
  <si>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</si>
  <si>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</si>
  <si>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</si>
  <si>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</si>
  <si>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</si>
  <si>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</si>
  <si>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</si>
  <si>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</si>
  <si>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</si>
  <si>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</si>
  <si>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</si>
  <si>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</si>
  <si>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</si>
  <si>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</si>
  <si>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</si>
  <si>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</si>
  <si>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</si>
  <si>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</si>
  <si>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</si>
  <si>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</si>
  <si>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</si>
  <si>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</si>
  <si>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</si>
  <si>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</si>
  <si>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</si>
  <si>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</si>
  <si>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</si>
  <si>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</si>
  <si>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</si>
  <si>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</si>
  <si>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</si>
  <si>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</si>
  <si>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</si>
  <si>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</si>
  <si>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</si>
  <si>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</si>
  <si>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</si>
  <si>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</si>
  <si>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</si>
  <si>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</si>
  <si>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</si>
  <si>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</si>
  <si>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</si>
  <si>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</si>
  <si>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</si>
  <si>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</si>
  <si>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</si>
  <si>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</si>
  <si>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</si>
  <si>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</si>
  <si>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</si>
  <si>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</si>
  <si>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</si>
  <si>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</si>
  <si>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</si>
  <si>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</si>
  <si>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</si>
  <si>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の経営状況は概ね良好な状態にありますが，更なる人口の減少などにより水需要も減少が見込まれるため，引き続き効率的な経営に努める必要があります。また，燃料費や資材の高騰などによる物価の上昇が経営を圧迫する恐れがあることから，今後も注視する必要があります。</t>
    <phoneticPr fontId="4"/>
  </si>
  <si>
    <t>上坪浄水場の更新を経て，水道管路の更新に比重を移している状況にあります。
①の有形固定資産減価償却率は，令和２年度の上坪浄水場の更新により，所有する資産の経過年数が全体的に減少したものの，今後は徐々に増加していきます。
水道管路については，②の管路経年化率が示すとおり法定耐用年数を経過した水道管が年々増加している状況です。令和２年度に策定した管路更新実施計画に基づき計画的な管路の更新を進めていくことから③の管路更新率は徐々に増加していきます。</t>
    <rPh sb="9" eb="10">
      <t>ヘ</t>
    </rPh>
    <rPh sb="28" eb="30">
      <t>ジョウキョウ</t>
    </rPh>
    <rPh sb="52" eb="54">
      <t>レイワ</t>
    </rPh>
    <rPh sb="55" eb="57">
      <t>ネンド</t>
    </rPh>
    <rPh sb="94" eb="96">
      <t>コンゴ</t>
    </rPh>
    <rPh sb="97" eb="99">
      <t>ジョジョ</t>
    </rPh>
    <rPh sb="100" eb="102">
      <t>ゾウカ</t>
    </rPh>
    <rPh sb="211" eb="216">
      <t>ジョジョニゾウカ</t>
    </rPh>
    <phoneticPr fontId="4"/>
  </si>
  <si>
    <t xml:space="preserve">人口の減少やライフスタイルの変化などにより,水需要は年々減少する傾向にあり，この状況は今後も継続することが予想されます。
本市では,上坪浄水場更新事業が完了し，令和３年度末に新浄水場の供用を開始しました。これに伴い減価償却費が大きく増加しました。それに加え，物価高騰による動力費の増加やカビ臭対策に伴う材料費の増加により①経常収支率や⑤料金回収率，⑥給水原価が大きく変動しました。また，①経常収支率及び⑤料金回収率の減少については，物価高騰対策に伴う水道料金の減免による給水収益の減も大きく影響しています。
④企業債残高対給水収益比率は，上坪浄水場更新事業のための起債借り入れの影響もあり，企業債残高が給水収益の７倍を超えています。今後もこの数値は類似団体平均値を上回る状態が続きますが，平成２７年度の料金改定はこのような状況も踏まえたうえで行っていますので，経営状況に影響はありません。
</t>
    <rPh sb="26" eb="28">
      <t>ネンネン</t>
    </rPh>
    <rPh sb="107" eb="112">
      <t>ゲンカショウキャクヒ</t>
    </rPh>
    <rPh sb="126" eb="127">
      <t>クワ</t>
    </rPh>
    <rPh sb="129" eb="133">
      <t>ブッカコウトウ</t>
    </rPh>
    <rPh sb="136" eb="139">
      <t>ドウリョクヒ</t>
    </rPh>
    <rPh sb="140" eb="142">
      <t>ゾウカ</t>
    </rPh>
    <rPh sb="145" eb="148">
      <t>シュウタイサク</t>
    </rPh>
    <rPh sb="149" eb="150">
      <t>トモナ</t>
    </rPh>
    <rPh sb="151" eb="154">
      <t>ザイリョウヒ</t>
    </rPh>
    <rPh sb="155" eb="157">
      <t>ゾウカ</t>
    </rPh>
    <rPh sb="199" eb="200">
      <t>オヨ</t>
    </rPh>
    <rPh sb="208" eb="210">
      <t>ゲンショウ</t>
    </rPh>
    <rPh sb="235" eb="239">
      <t>キュウスイシュウエキ</t>
    </rPh>
    <rPh sb="242" eb="243">
      <t>オオ</t>
    </rPh>
    <rPh sb="245" eb="247">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</si>
</sst>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0.24</c:v>
                </c:pt>
                <c:pt idx="2">
                  <c:v>0.36</c:v>
                </c:pt>
                <c:pt idx="3">
                  <c:v>0.48</c:v>
                </c:pt>
                <c:pt idx="4">
                  <c:v>0.64</c:v>
                </c:pt>
              </c:numCache>
            </c:numRef>
          </c:val>
          <c:extLst>
            <c:ext xmlns:c16="http://schemas.microsoft.com/office/drawing/2014/chart" uri="{C3380CC4-5D6E-409C-BE32-E72D297353CC}">
              <c16:uniqueId val="{00000000-4A91-4738-BA35-BCBFC5C5C0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4A91-4738-BA35-BCBFC5C5C0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83.53</c:v>
                </c:pt>
                <c:pt idx="1">
                  <c:v>83</c:v>
                </c:pt>
                <c:pt idx="2">
                  <c:v>84.8</c:v>
                </c:pt>
                <c:pt idx="3">
                  <c:v>84</c:v>
                </c:pt>
                <c:pt idx="4">
                  <c:v>82.37</c:v>
                </c:pt>
              </c:numCache>
            </c:numRef>
          </c:val>
          <c:extLst>
            <c:ext xmlns:c16="http://schemas.microsoft.com/office/drawing/2014/chart" uri="{C3380CC4-5D6E-409C-BE32-E72D297353CC}">
              <c16:uniqueId val="{00000000-1567-4F09-9B4E-39C0656BFF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1567-4F09-9B4E-39C0656BFF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91.27</c:v>
                </c:pt>
                <c:pt idx="1">
                  <c:v>90.4</c:v>
                </c:pt>
                <c:pt idx="2">
                  <c:v>89.15</c:v>
                </c:pt>
                <c:pt idx="3">
                  <c:v>90.09</c:v>
                </c:pt>
                <c:pt idx="4">
                  <c:v>91.6</c:v>
                </c:pt>
              </c:numCache>
            </c:numRef>
          </c:val>
          <c:extLst>
            <c:ext xmlns:c16="http://schemas.microsoft.com/office/drawing/2014/chart" uri="{C3380CC4-5D6E-409C-BE32-E72D297353CC}">
              <c16:uniqueId val="{00000000-8576-4684-85AD-C63FF6FF6C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8576-4684-85AD-C63FF6FF6C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132.04</c:v>
                </c:pt>
                <c:pt idx="1">
                  <c:v>134.24</c:v>
                </c:pt>
                <c:pt idx="2">
                  <c:v>128.09</c:v>
                </c:pt>
                <c:pt idx="3">
                  <c:v>107.93</c:v>
                </c:pt>
                <c:pt idx="4">
                  <c:v>107.04</c:v>
                </c:pt>
              </c:numCache>
            </c:numRef>
          </c:val>
          <c:extLst>
            <c:ext xmlns:c16="http://schemas.microsoft.com/office/drawing/2014/chart" uri="{C3380CC4-5D6E-409C-BE32-E72D297353CC}">
              <c16:uniqueId val="{00000000-5A73-424C-99A3-147EA73EE4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5A73-424C-99A3-147EA73EE4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c:v>
                </c:pt>
                <c:pt idx="1">
                  <c:v>49.97</c:v>
                </c:pt>
                <c:pt idx="2">
                  <c:v>51.3</c:v>
                </c:pt>
                <c:pt idx="3">
                  <c:v>38.96</c:v>
                </c:pt>
                <c:pt idx="4">
                  <c:v>40.630000000000003</c:v>
                </c:pt>
              </c:numCache>
            </c:numRef>
          </c:val>
          <c:extLst>
            <c:ext xmlns:c16="http://schemas.microsoft.com/office/drawing/2014/chart" uri="{C3380CC4-5D6E-409C-BE32-E72D297353CC}">
              <c16:uniqueId val="{00000000-FBB9-4218-9EF4-74414F7CE6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FBB9-4218-9EF4-74414F7CE6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15.84</c:v>
                </c:pt>
                <c:pt idx="1">
                  <c:v>17.760000000000002</c:v>
                </c:pt>
                <c:pt idx="2">
                  <c:v>19.79</c:v>
                </c:pt>
                <c:pt idx="3">
                  <c:v>21.08</c:v>
                </c:pt>
                <c:pt idx="4">
                  <c:v>24.66</c:v>
                </c:pt>
              </c:numCache>
            </c:numRef>
          </c:val>
          <c:extLst>
            <c:ext xmlns:c16="http://schemas.microsoft.com/office/drawing/2014/chart" uri="{C3380CC4-5D6E-409C-BE32-E72D297353CC}">
              <c16:uniqueId val="{00000000-1E84-484D-91CE-9037AC3AB0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1E84-484D-91CE-9037AC3AB0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0-4943-9F64-46D53CEBE2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98C0-4943-9F64-46D53CEBE2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371.3</c:v>
                </c:pt>
                <c:pt idx="1">
                  <c:v>453.64</c:v>
                </c:pt>
                <c:pt idx="2">
                  <c:v>552.61</c:v>
                </c:pt>
                <c:pt idx="3">
                  <c:v>483.89</c:v>
                </c:pt>
                <c:pt idx="4">
                  <c:v>556.80999999999995</c:v>
                </c:pt>
              </c:numCache>
            </c:numRef>
          </c:val>
          <c:extLst>
            <c:ext xmlns:c16="http://schemas.microsoft.com/office/drawing/2014/chart" uri="{C3380CC4-5D6E-409C-BE32-E72D297353CC}">
              <c16:uniqueId val="{00000000-EA47-4839-BA99-0616DABA83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EA47-4839-BA99-0616DABA83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434.14</c:v>
                </c:pt>
                <c:pt idx="1">
                  <c:v>490.97</c:v>
                </c:pt>
                <c:pt idx="2">
                  <c:v>618.87</c:v>
                </c:pt>
                <c:pt idx="3">
                  <c:v>718.1</c:v>
                </c:pt>
                <c:pt idx="4">
                  <c:v>759.44</c:v>
                </c:pt>
              </c:numCache>
            </c:numRef>
          </c:val>
          <c:extLst>
            <c:ext xmlns:c16="http://schemas.microsoft.com/office/drawing/2014/chart" uri="{C3380CC4-5D6E-409C-BE32-E72D297353CC}">
              <c16:uniqueId val="{00000000-250E-428B-B40D-DF64D6D371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250E-428B-B40D-DF64D6D371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122.96</c:v>
                </c:pt>
                <c:pt idx="1">
                  <c:v>125.49</c:v>
                </c:pt>
                <c:pt idx="2">
                  <c:v>121.09</c:v>
                </c:pt>
                <c:pt idx="3">
                  <c:v>100.85</c:v>
                </c:pt>
                <c:pt idx="4">
                  <c:v>92.1</c:v>
                </c:pt>
              </c:numCache>
            </c:numRef>
          </c:val>
          <c:extLst>
            <c:ext xmlns:c16="http://schemas.microsoft.com/office/drawing/2014/chart" uri="{C3380CC4-5D6E-409C-BE32-E72D297353CC}">
              <c16:uniqueId val="{00000000-EBA7-45CB-B7B9-4AE864DDBC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BA7-45CB-B7B9-4AE864DDBC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150.91999999999999</c:v>
                </c:pt>
                <c:pt idx="1">
                  <c:v>147.85</c:v>
                </c:pt>
                <c:pt idx="2">
                  <c:v>151.9</c:v>
                </c:pt>
                <c:pt idx="3">
                  <c:v>182.95</c:v>
                </c:pt>
                <c:pt idx="4">
                  <c:v>188.49</c:v>
                </c:pt>
              </c:numCache>
            </c:numRef>
          </c:val>
          <c:extLst>
            <c:ext xmlns:c16="http://schemas.microsoft.com/office/drawing/2014/chart" uri="{C3380CC4-5D6E-409C-BE32-E72D297353CC}">
              <c16:uniqueId val="{00000000-0EF8-4F18-9366-E61D80BCF4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0EF8-4F18-9366-E61D80BCF4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ひたちなか市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156435</v>
      </c>
      <c r="AM8" s="45"/>
      <c r="AN8" s="45"/>
      <c r="AO8" s="45"/>
      <c r="AP8" s="45"/>
      <c r="AQ8" s="45"/>
      <c r="AR8" s="45"/>
      <c r="AS8" s="45"/>
      <c r="AT8" s="46">
        <f>データ!$S$6</f>
        <v>100.26</v>
      </c>
      <c r="AU8" s="47"/>
      <c r="AV8" s="47"/>
      <c r="AW8" s="47"/>
      <c r="AX8" s="47"/>
      <c r="AY8" s="47"/>
      <c r="AZ8" s="47"/>
      <c r="BA8" s="47"/>
      <c r="BB8" s="48">
        <f>データ!$T$6</f>
        <v>1560.29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45.13</v>
      </c>
      <c r="J10" s="47"/>
      <c r="K10" s="47"/>
      <c r="L10" s="47"/>
      <c r="M10" s="47"/>
      <c r="N10" s="47"/>
      <c r="O10" s="81"/>
      <c r="P10" s="48">
        <f>データ!$P$6</f>
        <v>97.8</v>
      </c>
      <c r="Q10" s="48"/>
      <c r="R10" s="48"/>
      <c r="S10" s="48"/>
      <c r="T10" s="48"/>
      <c r="U10" s="48"/>
      <c r="V10" s="48"/>
      <c r="W10" s="45">
        <f>データ!$Q$6</f>
        <v>3162</v>
      </c>
      <c r="X10" s="45"/>
      <c r="Y10" s="45"/>
      <c r="Z10" s="45"/>
      <c r="AA10" s="45"/>
      <c r="AB10" s="45"/>
      <c r="AC10" s="45"/>
      <c r="AD10" s="2"/>
      <c r="AE10" s="2"/>
      <c r="AF10" s="2"/>
      <c r="AG10" s="2"/>
      <c r="AH10" s="2"/>
      <c r="AI10" s="2"/>
      <c r="AJ10" s="2"/>
      <c r="AK10" s="2"/>
      <c r="AL10" s="45">
        <f>データ!$U$6</f>
        <v>151083</v>
      </c>
      <c r="AM10" s="45"/>
      <c r="AN10" s="45"/>
      <c r="AO10" s="45"/>
      <c r="AP10" s="45"/>
      <c r="AQ10" s="45"/>
      <c r="AR10" s="45"/>
      <c r="AS10" s="45"/>
      <c r="AT10" s="46">
        <f>データ!$V$6</f>
        <v>100.23</v>
      </c>
      <c r="AU10" s="47"/>
      <c r="AV10" s="47"/>
      <c r="AW10" s="47"/>
      <c r="AX10" s="47"/>
      <c r="AY10" s="47"/>
      <c r="AZ10" s="47"/>
      <c r="BA10" s="47"/>
      <c r="BB10" s="48">
        <f>データ!$W$6</f>
        <v>1507.36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GBKdRfyGoMkSr0E7sTbl1JMXgTqqOYI5LYZI4TF+XU2UA2GeaLURPbEhwtD1iXgDkLabYX+vxbTilcnCw2s3A==" saltValue="dd/LLfnLh4rgjWOpvmnt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82210</v>
      </c>
      <c r="D6" s="20">
        <f t="shared" si="3"/>
        <v>46</v>
      </c>
      <c r="E6" s="20">
        <f t="shared" si="3"/>
        <v>1</v>
      </c>
      <c r="F6" s="20">
        <f t="shared" si="3"/>
        <v>0</v>
      </c>
      <c r="G6" s="20">
        <f t="shared" si="3"/>
        <v>1</v>
      </c>
      <c r="H6" s="20" t="str">
        <f t="shared" si="3"/>
        <v>茨城県　ひたちなか市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45.13</v>
      </c>
      <c r="P6" s="21">
        <f t="shared" si="3"/>
        <v>97.8</v>
      </c>
      <c r="Q6" s="21">
        <f t="shared" si="3"/>
        <v>3162</v>
      </c>
      <c r="R6" s="21">
        <f t="shared" si="3"/>
        <v>156435</v>
      </c>
      <c r="S6" s="21">
        <f t="shared" si="3"/>
        <v>100.26</v>
      </c>
      <c r="T6" s="21">
        <f t="shared" si="3"/>
        <v>1560.29</v>
      </c>
      <c r="U6" s="21">
        <f t="shared" si="3"/>
        <v>151083</v>
      </c>
      <c r="V6" s="21">
        <f t="shared" si="3"/>
        <v>100.23</v>
      </c>
      <c r="W6" s="21">
        <f t="shared" si="3"/>
        <v>1507.36</v>
      </c>
      <c r="X6" s="22">
        <f>IF(X7="",NA(),X7)</f>
        <v>132.04</v>
      </c>
      <c r="Y6" s="22">
        <f t="shared" ref="Y6:AG6" si="4">IF(Y7="",NA(),Y7)</f>
        <v>134.24</v>
      </c>
      <c r="Z6" s="22">
        <f t="shared" si="4"/>
        <v>128.09</v>
      </c>
      <c r="AA6" s="22">
        <f t="shared" si="4"/>
        <v>107.93</v>
      </c>
      <c r="AB6" s="22">
        <f t="shared" si="4"/>
        <v>107.04</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371.3</v>
      </c>
      <c r="AU6" s="22">
        <f t="shared" ref="AU6:BC6" si="6">IF(AU7="",NA(),AU7)</f>
        <v>453.64</v>
      </c>
      <c r="AV6" s="22">
        <f t="shared" si="6"/>
        <v>552.61</v>
      </c>
      <c r="AW6" s="22">
        <f t="shared" si="6"/>
        <v>483.89</v>
      </c>
      <c r="AX6" s="22">
        <f t="shared" si="6"/>
        <v>556.80999999999995</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434.14</v>
      </c>
      <c r="BF6" s="22">
        <f t="shared" ref="BF6:BN6" si="7">IF(BF7="",NA(),BF7)</f>
        <v>490.97</v>
      </c>
      <c r="BG6" s="22">
        <f t="shared" si="7"/>
        <v>618.87</v>
      </c>
      <c r="BH6" s="22">
        <f t="shared" si="7"/>
        <v>718.1</v>
      </c>
      <c r="BI6" s="22">
        <f t="shared" si="7"/>
        <v>759.44</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122.96</v>
      </c>
      <c r="BQ6" s="22">
        <f t="shared" ref="BQ6:BY6" si="8">IF(BQ7="",NA(),BQ7)</f>
        <v>125.49</v>
      </c>
      <c r="BR6" s="22">
        <f t="shared" si="8"/>
        <v>121.09</v>
      </c>
      <c r="BS6" s="22">
        <f t="shared" si="8"/>
        <v>100.85</v>
      </c>
      <c r="BT6" s="22">
        <f t="shared" si="8"/>
        <v>92.1</v>
      </c>
      <c r="BU6" s="22">
        <f t="shared" si="8"/>
        <v>104.84</v>
      </c>
      <c r="BV6" s="22">
        <f t="shared" si="8"/>
        <v>106.11</v>
      </c>
      <c r="BW6" s="22">
        <f t="shared" si="8"/>
        <v>103.75</v>
      </c>
      <c r="BX6" s="22">
        <f t="shared" si="8"/>
        <v>105.3</v>
      </c>
      <c r="BY6" s="22">
        <f t="shared" si="8"/>
        <v>99.41</v>
      </c>
      <c r="BZ6" s="21" t="str">
        <f>IF(BZ7="","",IF(BZ7="-","【-】","【"&amp;SUBSTITUTE(TEXT(BZ7,"#,##0.00"),"-","△")&amp;"】"))</f>
        <v>【97.47】</v>
      </c>
      <c r="CA6" s="22">
        <f>IF(CA7="",NA(),CA7)</f>
        <v>150.91999999999999</v>
      </c>
      <c r="CB6" s="22">
        <f t="shared" ref="CB6:CJ6" si="9">IF(CB7="",NA(),CB7)</f>
        <v>147.85</v>
      </c>
      <c r="CC6" s="22">
        <f t="shared" si="9"/>
        <v>151.9</v>
      </c>
      <c r="CD6" s="22">
        <f t="shared" si="9"/>
        <v>182.95</v>
      </c>
      <c r="CE6" s="22">
        <f t="shared" si="9"/>
        <v>188.49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83.53</v>
      </c>
      <c r="CM6" s="22">
        <f t="shared" ref="CM6:CU6" si="10">IF(CM7="",NA(),CM7)</f>
        <v>83</v>
      </c>
      <c r="CN6" s="22">
        <f t="shared" si="10"/>
        <v>84.8</v>
      </c>
      <c r="CO6" s="22">
        <f t="shared" si="10"/>
        <v>84</v>
      </c>
      <c r="CP6" s="22">
        <f t="shared" si="10"/>
        <v>82.37</v>
      </c>
      <c r="CQ6" s="22">
        <f t="shared" si="10"/>
        <v>62.32</v>
      </c>
      <c r="CR6" s="22">
        <f t="shared" si="10"/>
        <v>61.71</v>
      </c>
      <c r="CS6" s="22">
        <f t="shared" si="10"/>
        <v>63.12</v>
      </c>
      <c r="CT6" s="22">
        <f t="shared" si="10"/>
        <v>62.57</v>
      </c>
      <c r="CU6" s="22">
        <f t="shared" si="10"/>
        <v>61.56</v>
      </c>
      <c r="CV6" s="21" t="str">
        <f>IF(CV7="","",IF(CV7="-","【-】","【"&amp;SUBSTITUTE(TEXT(CV7,"#,##0.00"),"-","△")&amp;"】"))</f>
        <v>【59.97】</v>
      </c>
      <c r="CW6" s="22">
        <f>IF(CW7="",NA(),CW7)</f>
        <v>91.27</v>
      </c>
      <c r="CX6" s="22">
        <f t="shared" ref="CX6:DF6" si="11">IF(CX7="",NA(),CX7)</f>
        <v>90.4</v>
      </c>
      <c r="CY6" s="22">
        <f t="shared" si="11"/>
        <v>89.15</v>
      </c>
      <c r="CZ6" s="22">
        <f t="shared" si="11"/>
        <v>90.09</v>
      </c>
      <c r="DA6" s="22">
        <f t="shared" si="11"/>
        <v>91.6</v>
      </c>
      <c r="DB6" s="22">
        <f t="shared" si="11"/>
        <v>90.19</v>
      </c>
      <c r="DC6" s="22">
        <f t="shared" si="11"/>
        <v>90.03</v>
      </c>
      <c r="DD6" s="22">
        <f t="shared" si="11"/>
        <v>90.09</v>
      </c>
      <c r="DE6" s="22">
        <f t="shared" si="11"/>
        <v>90.21</v>
      </c>
      <c r="DF6" s="22">
        <f t="shared" si="11"/>
        <v>90.11</v>
      </c>
      <c r="DG6" s="21" t="str">
        <f>IF(DG7="","",IF(DG7="-","【-】","【"&amp;SUBSTITUTE(TEXT(DG7,"#,##0.00"),"-","△")&amp;"】"))</f>
        <v>【89.76】</v>
      </c>
      <c r="DH6" s="22">
        <f>IF(DH7="",NA(),DH7)</f>
        <v>48.9</v>
      </c>
      <c r="DI6" s="22">
        <f t="shared" ref="DI6:DQ6" si="12">IF(DI7="",NA(),DI7)</f>
        <v>49.97</v>
      </c>
      <c r="DJ6" s="22">
        <f t="shared" si="12"/>
        <v>51.3</v>
      </c>
      <c r="DK6" s="22">
        <f t="shared" si="12"/>
        <v>38.96</v>
      </c>
      <c r="DL6" s="22">
        <f t="shared" si="12"/>
        <v>40.630000000000003</v>
      </c>
      <c r="DM6" s="22">
        <f t="shared" si="12"/>
        <v>48.86</v>
      </c>
      <c r="DN6" s="22">
        <f t="shared" si="12"/>
        <v>49.6</v>
      </c>
      <c r="DO6" s="22">
        <f t="shared" si="12"/>
        <v>50.31</v>
      </c>
      <c r="DP6" s="22">
        <f t="shared" si="12"/>
        <v>50.74</v>
      </c>
      <c r="DQ6" s="22">
        <f t="shared" si="12"/>
        <v>51.49</v>
      </c>
      <c r="DR6" s="21" t="str">
        <f>IF(DR7="","",IF(DR7="-","【-】","【"&amp;SUBSTITUTE(TEXT(DR7,"#,##0.00"),"-","△")&amp;"】"))</f>
        <v>【51.51】</v>
      </c>
      <c r="DS6" s="22">
        <f>IF(DS7="",NA(),DS7)</f>
        <v>15.84</v>
      </c>
      <c r="DT6" s="22">
        <f t="shared" ref="DT6:EB6" si="13">IF(DT7="",NA(),DT7)</f>
        <v>17.760000000000002</v>
      </c>
      <c r="DU6" s="22">
        <f t="shared" si="13"/>
        <v>19.79</v>
      </c>
      <c r="DV6" s="22">
        <f t="shared" si="13"/>
        <v>21.08</v>
      </c>
      <c r="DW6" s="22">
        <f t="shared" si="13"/>
        <v>24.66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0.62</v>
      </c>
      <c r="EE6" s="22">
        <f t="shared" ref="EE6:EM6" si="14">IF(EE7="",NA(),EE7)</f>
        <v>0.24</v>
      </c>
      <c r="EF6" s="22">
        <f t="shared" si="14"/>
        <v>0.36</v>
      </c>
      <c r="EG6" s="22">
        <f t="shared" si="14"/>
        <v>0.48</v>
      </c>
      <c r="EH6" s="22">
        <f t="shared" si="14"/>
        <v>0.64</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82210</v>
      </c>
      <c r="D7" s="24">
        <v>46</v>
      </c>
      <c r="E7" s="24">
        <v>1</v>
      </c>
      <c r="F7" s="24">
        <v>0</v>
      </c>
      <c r="G7" s="24">
        <v>1</v>
      </c>
      <c r="H7" s="24" t="s">
        <v>92</v>
      </c>
      <c r="I7" s="24" t="s">
        <v>93</v>
      </c>
      <c r="J7" s="24" t="s">
        <v>94</v>
      </c>
      <c r="K7" s="24" t="s">
        <v>95</v>
      </c>
      <c r="L7" s="24" t="s">
        <v>96</v>
      </c>
      <c r="M7" s="24" t="s">
        <v>97</v>
      </c>
      <c r="N7" s="25" t="s">
        <v>98</v>
      </c>
      <c r="O7" s="25">
        <v>45.13</v>
      </c>
      <c r="P7" s="25">
        <v>97.8</v>
      </c>
      <c r="Q7" s="25">
        <v>3162</v>
      </c>
      <c r="R7" s="25">
        <v>156435</v>
      </c>
      <c r="S7" s="25">
        <v>100.26</v>
      </c>
      <c r="T7" s="25">
        <v>1560.29</v>
      </c>
      <c r="U7" s="25">
        <v>151083</v>
      </c>
      <c r="V7" s="25">
        <v>100.23</v>
      </c>
      <c r="W7" s="25">
        <v>1507.36</v>
      </c>
      <c r="X7" s="25">
        <v>132.04</v>
      </c>
      <c r="Y7" s="25">
        <v>134.24</v>
      </c>
      <c r="Z7" s="25">
        <v>128.09</v>
      </c>
      <c r="AA7" s="25">
        <v>107.93</v>
      </c>
      <c r="AB7" s="25">
        <v>107.04</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371.3</v>
      </c>
      <c r="AU7" s="25">
        <v>453.64</v>
      </c>
      <c r="AV7" s="25">
        <v>552.61</v>
      </c>
      <c r="AW7" s="25">
        <v>483.89</v>
      </c>
      <c r="AX7" s="25">
        <v>556.80999999999995</v>
      </c>
      <c r="AY7" s="25">
        <v>318.89</v>
      </c>
      <c r="AZ7" s="25">
        <v>309.10000000000002</v>
      </c>
      <c r="BA7" s="25">
        <v>306.08</v>
      </c>
      <c r="BB7" s="25">
        <v>306.14999999999998</v>
      </c>
      <c r="BC7" s="25">
        <v>297.54000000000002</v>
      </c>
      <c r="BD7" s="25">
        <v>252.29</v>
      </c>
      <c r="BE7" s="25">
        <v>434.14</v>
      </c>
      <c r="BF7" s="25">
        <v>490.97</v>
      </c>
      <c r="BG7" s="25">
        <v>618.87</v>
      </c>
      <c r="BH7" s="25">
        <v>718.1</v>
      </c>
      <c r="BI7" s="25">
        <v>759.44</v>
      </c>
      <c r="BJ7" s="25">
        <v>290.07</v>
      </c>
      <c r="BK7" s="25">
        <v>290.42</v>
      </c>
      <c r="BL7" s="25">
        <v>294.66000000000003</v>
      </c>
      <c r="BM7" s="25">
        <v>285.27</v>
      </c>
      <c r="BN7" s="25">
        <v>294.73</v>
      </c>
      <c r="BO7" s="25">
        <v>268.07</v>
      </c>
      <c r="BP7" s="25">
        <v>122.96</v>
      </c>
      <c r="BQ7" s="25">
        <v>125.49</v>
      </c>
      <c r="BR7" s="25">
        <v>121.09</v>
      </c>
      <c r="BS7" s="25">
        <v>100.85</v>
      </c>
      <c r="BT7" s="25">
        <v>92.1</v>
      </c>
      <c r="BU7" s="25">
        <v>104.84</v>
      </c>
      <c r="BV7" s="25">
        <v>106.11</v>
      </c>
      <c r="BW7" s="25">
        <v>103.75</v>
      </c>
      <c r="BX7" s="25">
        <v>105.3</v>
      </c>
      <c r="BY7" s="25">
        <v>99.41</v>
      </c>
      <c r="BZ7" s="25">
        <v>97.47</v>
      </c>
      <c r="CA7" s="25">
        <v>150.91999999999999</v>
      </c>
      <c r="CB7" s="25">
        <v>147.85</v>
      </c>
      <c r="CC7" s="25">
        <v>151.9</v>
      </c>
      <c r="CD7" s="25">
        <v>182.95</v>
      </c>
      <c r="CE7" s="25">
        <v>188.49</v>
      </c>
      <c r="CF7" s="25">
        <v>161.82</v>
      </c>
      <c r="CG7" s="25">
        <v>161.03</v>
      </c>
      <c r="CH7" s="25">
        <v>159.93</v>
      </c>
      <c r="CI7" s="25">
        <v>162.77000000000001</v>
      </c>
      <c r="CJ7" s="25">
        <v>170.87</v>
      </c>
      <c r="CK7" s="25">
        <v>174.75</v>
      </c>
      <c r="CL7" s="25">
        <v>83.53</v>
      </c>
      <c r="CM7" s="25">
        <v>83</v>
      </c>
      <c r="CN7" s="25">
        <v>84.8</v>
      </c>
      <c r="CO7" s="25">
        <v>84</v>
      </c>
      <c r="CP7" s="25">
        <v>82.37</v>
      </c>
      <c r="CQ7" s="25">
        <v>62.32</v>
      </c>
      <c r="CR7" s="25">
        <v>61.71</v>
      </c>
      <c r="CS7" s="25">
        <v>63.12</v>
      </c>
      <c r="CT7" s="25">
        <v>62.57</v>
      </c>
      <c r="CU7" s="25">
        <v>61.56</v>
      </c>
      <c r="CV7" s="25">
        <v>59.97</v>
      </c>
      <c r="CW7" s="25">
        <v>91.27</v>
      </c>
      <c r="CX7" s="25">
        <v>90.4</v>
      </c>
      <c r="CY7" s="25">
        <v>89.15</v>
      </c>
      <c r="CZ7" s="25">
        <v>90.09</v>
      </c>
      <c r="DA7" s="25">
        <v>91.6</v>
      </c>
      <c r="DB7" s="25">
        <v>90.19</v>
      </c>
      <c r="DC7" s="25">
        <v>90.03</v>
      </c>
      <c r="DD7" s="25">
        <v>90.09</v>
      </c>
      <c r="DE7" s="25">
        <v>90.21</v>
      </c>
      <c r="DF7" s="25">
        <v>90.11</v>
      </c>
      <c r="DG7" s="25">
        <v>89.76</v>
      </c>
      <c r="DH7" s="25">
        <v>48.9</v>
      </c>
      <c r="DI7" s="25">
        <v>49.97</v>
      </c>
      <c r="DJ7" s="25">
        <v>51.3</v>
      </c>
      <c r="DK7" s="25">
        <v>38.96</v>
      </c>
      <c r="DL7" s="25">
        <v>40.630000000000003</v>
      </c>
      <c r="DM7" s="25">
        <v>48.86</v>
      </c>
      <c r="DN7" s="25">
        <v>49.6</v>
      </c>
      <c r="DO7" s="25">
        <v>50.31</v>
      </c>
      <c r="DP7" s="25">
        <v>50.74</v>
      </c>
      <c r="DQ7" s="25">
        <v>51.49</v>
      </c>
      <c r="DR7" s="25">
        <v>51.51</v>
      </c>
      <c r="DS7" s="25">
        <v>15.84</v>
      </c>
      <c r="DT7" s="25">
        <v>17.760000000000002</v>
      </c>
      <c r="DU7" s="25">
        <v>19.79</v>
      </c>
      <c r="DV7" s="25">
        <v>21.08</v>
      </c>
      <c r="DW7" s="25">
        <v>24.66</v>
      </c>
      <c r="DX7" s="25">
        <v>18.510000000000002</v>
      </c>
      <c r="DY7" s="25">
        <v>20.49</v>
      </c>
      <c r="DZ7" s="25">
        <v>21.34</v>
      </c>
      <c r="EA7" s="25">
        <v>23.27</v>
      </c>
      <c r="EB7" s="25">
        <v>25.18</v>
      </c>
      <c r="EC7" s="25">
        <v>23.75</v>
      </c>
      <c r="ED7" s="25">
        <v>0.62</v>
      </c>
      <c r="EE7" s="25">
        <v>0.24</v>
      </c>
      <c r="EF7" s="25">
        <v>0.36</v>
      </c>
      <c r="EG7" s="25">
        <v>0.48</v>
      </c>
      <c r="EH7" s="25">
        <v>0.64</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矢島　敬吾</cp:lastModifiedBy>
  <cp:lastPrinted>2024-01-26T08:04:12Z</cp:lastPrinted>
  <dcterms:created xsi:type="dcterms:W3CDTF">2023-12-05T00:50:04Z</dcterms:created>
  <dcterms:modified xsi:type="dcterms:W3CDTF">2024-02-06T01:40:47Z</dcterms:modified>
  <cp:category/>
</cp:coreProperties>
</file>