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j7qfile\user\産業建設部\水道課\県調査関係\県　市町村課　関係\公営企業に係る経営比較分析\R05実施【R4決算　経営比較分析】\提出\"/>
    </mc:Choice>
  </mc:AlternateContent>
  <workbookProtection workbookAlgorithmName="SHA-512" workbookHashValue="jXKXm2PMkLSX6a8NjaJ+FC4xWQYJF85E/6gr99TQxSMuVDIArtDcXUIM8vRpQJOhf1diQwxdCD6cCZe1MoaIag==" workbookSaltValue="esxHyHhJa69hODzizqNU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<sst xmlns="http://schemas.openxmlformats.org/spreadsheetml/2006/main" count="228" uniqueCount="114">
  <si>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</si>
  <si>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</si>
  <si>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</si>
  <si>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</si>
  <si>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</si>
  <si>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</si>
  <si>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</si>
  <si>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</si>
  <si>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</si>
  <si>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</si>
  <si>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</si>
  <si>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</si>
  <si>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</si>
  <si>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</si>
  <si>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</si>
  <si>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</si>
  <si>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</si>
  <si>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</si>
  <si>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</si>
  <si>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</si>
  <si>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</si>
  <si>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</si>
  <si>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</si>
  <si>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</si>
  <si>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</si>
  <si>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</si>
  <si>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</si>
  <si>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</si>
  <si>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</si>
  <si>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</si>
  <si>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</si>
  <si>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</si>
  <si>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</si>
  <si>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</si>
  <si>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</si>
  <si>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</si>
  <si>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</si>
  <si>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</si>
  <si>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</si>
  <si>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</si>
  <si>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</si>
  <si>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</si>
  <si>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</si>
  <si>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</si>
  <si>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</si>
  <si>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</si>
  <si>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</si>
  <si>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</si>
  <si>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</si>
  <si>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</si>
  <si>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</si>
  <si>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</si>
  <si>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</si>
  <si>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</si>
  <si>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</si>
  <si>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</si>
  <si>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</si>
  <si>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</si>
  <si>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</si>
  <si>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</si>
  <si>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</si>
  <si>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</si>
  <si>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</si>
  <si>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</si>
  <si>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</si>
  <si>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</si>
  <si>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</si>
  <si>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</si>
  <si>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</si>
  <si>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</si>
  <si>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</si>
  <si>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</si>
  <si>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</si>
  <si>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</si>
  <si>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</si>
  <si>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</si>
  <si>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</si>
  <si>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</si>
  <si>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</si>
  <si>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</si>
  <si>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</si>
  <si>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</si>
  <si>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</si>
  <si>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</si>
  <si>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</si>
  <si>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</si>
  <si>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</si>
  <si>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</si>
  <si>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</si>
  <si>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</si>
  <si>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</si>
  <si>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</si>
  <si>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</si>
  <si>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高萩市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</si>
  <si>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</si>
  <si>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</si>
  <si>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</si>
  <si>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</si>
  <si>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</si>
  <si>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</si>
  <si>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</si>
  <si>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</si>
  <si>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</si>
  <si>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</si>
  <si>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</si>
  <si>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</si>
  <si>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</si>
  <si>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</si>
  <si>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</si>
  <si>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</si>
  <si>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</si>
  <si>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全体としては、類似団体平均値と比較し、良好な状況に思われるが、人口減少、老朽管路の更新、自然災害の発生により、財源の確保に苦慮する可能性は高まっている。今後の浄水場更新を考えれば、多額の建設改良事業費が必要となってくるため、水道料金について適正であるかを検討し、資金の確保のため更なる経費削減に努めながら「高萩市水道ビジョン」を基に計画的に事業を進め、健全な経営を図っていく必要がある。</t>
    <rPh sb="49" eb="51">
      <t>ハッセイ</t>
    </rPh>
    <rPh sb="79" eb="82">
      <t>ジョウスイジョウ</t>
    </rPh>
    <rPh sb="82" eb="84">
      <t>コウシン</t>
    </rPh>
    <rPh sb="85" eb="86">
      <t>カンガ</t>
    </rPh>
    <rPh sb="120" eb="122">
      <t>テキセイ</t>
    </rPh>
    <rPh sb="127" eb="129">
      <t>ケントウ</t>
    </rPh>
    <phoneticPr fontId="4"/>
  </si>
  <si>
    <t>①有形固定資産減価償却率は、類似団体平均値と比較し高い値にあり、法定耐用年数に近い資産が多い。管路更新率が低い状況にあるため、H28年度策定の「高萩市水道ビジョン」に基づき、計画的に更新を図っていく。
②管路経年化率は、類似団体平均値と比較し高く、法定耐用年数を超えた管路を多く保有している状況にある。管路更新について財源確保に努め、「高萩市水道ビジョン」に基づき、計画的に進める。
③管路更新率は、R03、R04は数値の算出根拠を変えたため低い値となったが、更新延長はH30やR02と同程度更新している。管路経年化率等は高い値であるため、今後も財源確保に努め、災害にも対応できるよう耐震性なども考慮し、「高萩市水道ビジョン」に基づき、計画的に進めていく必要がある。</t>
    <rPh sb="208" eb="210">
      <t>スウチ</t>
    </rPh>
    <rPh sb="211" eb="213">
      <t>サンシュツ</t>
    </rPh>
    <rPh sb="213" eb="215">
      <t>コンキョ</t>
    </rPh>
    <rPh sb="216" eb="217">
      <t>カ</t>
    </rPh>
    <rPh sb="221" eb="222">
      <t>ヒク</t>
    </rPh>
    <rPh sb="223" eb="224">
      <t>アタイ</t>
    </rPh>
    <rPh sb="230" eb="232">
      <t>コウシン</t>
    </rPh>
    <rPh sb="232" eb="234">
      <t>エンチョウ</t>
    </rPh>
    <rPh sb="243" eb="244">
      <t>オナ</t>
    </rPh>
    <rPh sb="244" eb="246">
      <t>テイド</t>
    </rPh>
    <rPh sb="246" eb="248">
      <t>コウシン</t>
    </rPh>
    <rPh sb="298" eb="300">
      <t>コウリョ</t>
    </rPh>
    <phoneticPr fontId="4"/>
  </si>
  <si>
    <t>①経常収支比率は、H25の料金改定以降、類似団体平均値と比較し高い値を保ってきたが、比率が下がる傾向。収納率向上に努め健全経営を図る。
②累積欠損金比率は、現時点において発生していない。人口減少に伴う給水収益の減少を踏まえ、引き続き経費削減を図る必要がある。
③流動比率は、H30は、類似団体平均値を下回っていたが、R01より回復傾向にある。しかし、今後の施設維持管理等を考慮し、運営計画を立てる必要がある。
④企業債残高対給水収益比率は、類似団体平均値と比較し低い状況にある。将来負担が大きくならないよう給水収益の状況をみながら、施設及び老朽管路の更新等を計画的に進める必要がある。
⑤料金回収率は、類似団体平均値と比較し、高い値ではあるが下がる傾向にあり、今後の人口減少等で給水収益を維持するのは困難。更なる経費削減及び料金改定など将来に向けての検討が必要となる。
⑥給水原価は、自然流下による配水及び有収率が高く、類似団体平均値より低いが、類似団体同様近年は値が上昇しているため、経費削減に努める。
⑦施設利用率は、類似団体平均値と比較し高い値だが、今後の人口減少等を考慮し、浄水場を含めた施設の適正規模、統廃合等を検討する必要がある。
⑧有収率は、類似団体と比較し高い値を維持している。今後も老朽管の布設替及び迅速な漏水対応に努め、適正な維持管理を行う。</t>
    <rPh sb="42" eb="44">
      <t>ヒリツ</t>
    </rPh>
    <rPh sb="45" eb="46">
      <t>サ</t>
    </rPh>
    <rPh sb="48" eb="50">
      <t>ケイコウ</t>
    </rPh>
    <rPh sb="233" eb="235">
      <t>ジョウキョウ</t>
    </rPh>
    <rPh sb="239" eb="241">
      <t>ショウライ</t>
    </rPh>
    <rPh sb="241" eb="243">
      <t>フタン</t>
    </rPh>
    <rPh sb="244" eb="245">
      <t>オオ</t>
    </rPh>
    <rPh sb="253" eb="255">
      <t>キュウスイ</t>
    </rPh>
    <rPh sb="255" eb="257">
      <t>シュウエキ</t>
    </rPh>
    <rPh sb="258" eb="260">
      <t>ジョウキョウ</t>
    </rPh>
    <rPh sb="279" eb="282">
      <t>ケイカクテキ</t>
    </rPh>
    <rPh sb="283" eb="284">
      <t>スス</t>
    </rPh>
    <rPh sb="286" eb="288">
      <t>ヒツヨウ</t>
    </rPh>
    <rPh sb="321" eb="322">
      <t>サ</t>
    </rPh>
    <rPh sb="324" eb="326">
      <t>ケイコウ</t>
    </rPh>
    <rPh sb="339" eb="341">
      <t>キュウスイ</t>
    </rPh>
    <rPh sb="341" eb="343">
      <t>シュウエキ</t>
    </rPh>
    <rPh sb="423" eb="425">
      <t>ルイジ</t>
    </rPh>
    <rPh sb="425" eb="427">
      <t>ダンタイ</t>
    </rPh>
    <rPh sb="427" eb="429">
      <t>ドウヨウ</t>
    </rPh>
    <rPh sb="429" eb="431">
      <t>キンネン</t>
    </rPh>
    <rPh sb="432" eb="433">
      <t>アタイ</t>
    </rPh>
    <rPh sb="434" eb="436">
      <t>ジョウショウ</t>
    </rPh>
    <rPh sb="443" eb="445">
      <t>ケイヒ</t>
    </rPh>
    <rPh sb="445" eb="447">
      <t>サクゲン</t>
    </rPh>
    <rPh sb="448" eb="449">
      <t>ツト</t>
    </rPh>
    <rPh sb="523" eb="526">
      <t>ユウシュウリツ</t>
    </rPh>
    <rPh sb="528" eb="530">
      <t>ルイジ</t>
    </rPh>
    <rPh sb="530" eb="532">
      <t>ダンタイ</t>
    </rPh>
    <rPh sb="533" eb="535">
      <t>ヒカク</t>
    </rPh>
    <rPh sb="536" eb="537">
      <t>タカ</t>
    </rPh>
    <rPh sb="538" eb="539">
      <t>アタイ</t>
    </rPh>
    <rPh sb="540" eb="542">
      <t>イジ</t>
    </rPh>
    <rPh sb="547" eb="549">
      <t>コンゴ</t>
    </rPh>
    <rPh sb="550" eb="552">
      <t>ロウキュウ</t>
    </rPh>
    <rPh sb="552" eb="553">
      <t>カン</t>
    </rPh>
    <rPh sb="554" eb="557">
      <t>フセツガ</t>
    </rPh>
    <rPh sb="557" eb="558">
      <t>オヨ</t>
    </rPh>
    <rPh sb="559" eb="561">
      <t>ジンソク</t>
    </rPh>
    <rPh sb="562" eb="564">
      <t>ロウスイ</t>
    </rPh>
    <rPh sb="564" eb="566">
      <t>タイオウ</t>
    </rPh>
    <rPh sb="567" eb="568">
      <t>ツト</t>
    </rPh>
    <rPh sb="570" eb="572">
      <t>テキセイ</t>
    </rPh>
    <rPh sb="573" eb="575">
      <t>イジ</t>
    </rPh>
    <rPh sb="575" eb="577">
      <t>カンリ</t>
    </rPh>
    <rPh sb="578" eb="57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</si>
</sst>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0.5</c:v>
                </c:pt>
                <c:pt idx="2">
                  <c:v>0.97</c:v>
                </c:pt>
                <c:pt idx="3">
                  <c:v>0.22</c:v>
                </c:pt>
                <c:pt idx="4">
                  <c:v>0.25</c:v>
                </c:pt>
              </c:numCache>
            </c:numRef>
          </c:val>
          <c:extLst>
            <c:ext xmlns:c16="http://schemas.microsoft.com/office/drawing/2014/chart" uri="{C3380CC4-5D6E-409C-BE32-E72D297353CC}">
              <c16:uniqueId val="{00000000-AFBB-425D-9D81-937A869C32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FBB-425D-9D81-937A869C32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64.349999999999994</c:v>
                </c:pt>
                <c:pt idx="1">
                  <c:v>65.790000000000006</c:v>
                </c:pt>
                <c:pt idx="2">
                  <c:v>63.49</c:v>
                </c:pt>
                <c:pt idx="3">
                  <c:v>64.12</c:v>
                </c:pt>
                <c:pt idx="4">
                  <c:v>64.56</c:v>
                </c:pt>
              </c:numCache>
            </c:numRef>
          </c:val>
          <c:extLst>
            <c:ext xmlns:c16="http://schemas.microsoft.com/office/drawing/2014/chart" uri="{C3380CC4-5D6E-409C-BE32-E72D297353CC}">
              <c16:uniqueId val="{00000000-8489-4ACF-88A4-87FB91BA91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489-4ACF-88A4-87FB91BA91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94.58</c:v>
                </c:pt>
                <c:pt idx="1">
                  <c:v>90.93</c:v>
                </c:pt>
                <c:pt idx="2">
                  <c:v>95.28</c:v>
                </c:pt>
                <c:pt idx="3">
                  <c:v>93.57</c:v>
                </c:pt>
                <c:pt idx="4">
                  <c:v>92.48</c:v>
                </c:pt>
              </c:numCache>
            </c:numRef>
          </c:val>
          <c:extLst>
            <c:ext xmlns:c16="http://schemas.microsoft.com/office/drawing/2014/chart" uri="{C3380CC4-5D6E-409C-BE32-E72D297353CC}">
              <c16:uniqueId val="{00000000-AA69-49B0-A433-FEF4346610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AA69-49B0-A433-FEF4346610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136.30000000000001</c:v>
                </c:pt>
                <c:pt idx="1">
                  <c:v>126.01</c:v>
                </c:pt>
                <c:pt idx="2">
                  <c:v>126.97</c:v>
                </c:pt>
                <c:pt idx="3">
                  <c:v>121.38</c:v>
                </c:pt>
                <c:pt idx="4">
                  <c:v>120.63</c:v>
                </c:pt>
              </c:numCache>
            </c:numRef>
          </c:val>
          <c:extLst>
            <c:ext xmlns:c16="http://schemas.microsoft.com/office/drawing/2014/chart" uri="{C3380CC4-5D6E-409C-BE32-E72D297353CC}">
              <c16:uniqueId val="{00000000-A28D-4A9F-AAF8-38F75A61A3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28D-4A9F-AAF8-38F75A61A3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55.64</c:v>
                </c:pt>
                <c:pt idx="1">
                  <c:v>56.23</c:v>
                </c:pt>
                <c:pt idx="2">
                  <c:v>56.35</c:v>
                </c:pt>
                <c:pt idx="3">
                  <c:v>56.51</c:v>
                </c:pt>
                <c:pt idx="4">
                  <c:v>56.72</c:v>
                </c:pt>
              </c:numCache>
            </c:numRef>
          </c:val>
          <c:extLst>
            <c:ext xmlns:c16="http://schemas.microsoft.com/office/drawing/2014/chart" uri="{C3380CC4-5D6E-409C-BE32-E72D297353CC}">
              <c16:uniqueId val="{00000000-2118-4887-8B0A-CB1A9E85FD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118-4887-8B0A-CB1A9E85FD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34.15</c:v>
                </c:pt>
                <c:pt idx="1">
                  <c:v>33.79</c:v>
                </c:pt>
                <c:pt idx="2">
                  <c:v>33.020000000000003</c:v>
                </c:pt>
                <c:pt idx="3">
                  <c:v>33.729999999999997</c:v>
                </c:pt>
                <c:pt idx="4">
                  <c:v>34.520000000000003</c:v>
                </c:pt>
              </c:numCache>
            </c:numRef>
          </c:val>
          <c:extLst>
            <c:ext xmlns:c16="http://schemas.microsoft.com/office/drawing/2014/chart" uri="{C3380CC4-5D6E-409C-BE32-E72D297353CC}">
              <c16:uniqueId val="{00000000-EE77-46B0-A0B1-A32D109B6F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EE77-46B0-A0B1-A32D109B6F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53-41FA-9430-87C8DF2A6D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DA53-41FA-9430-87C8DF2A6D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352.83</c:v>
                </c:pt>
                <c:pt idx="1">
                  <c:v>517.25</c:v>
                </c:pt>
                <c:pt idx="2">
                  <c:v>515.54999999999995</c:v>
                </c:pt>
                <c:pt idx="3">
                  <c:v>456.35</c:v>
                </c:pt>
                <c:pt idx="4">
                  <c:v>507.04</c:v>
                </c:pt>
              </c:numCache>
            </c:numRef>
          </c:val>
          <c:extLst>
            <c:ext xmlns:c16="http://schemas.microsoft.com/office/drawing/2014/chart" uri="{C3380CC4-5D6E-409C-BE32-E72D297353CC}">
              <c16:uniqueId val="{00000000-0007-4246-8744-9A5753101B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007-4246-8744-9A5753101B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269.10000000000002</c:v>
                </c:pt>
                <c:pt idx="1">
                  <c:v>259.38</c:v>
                </c:pt>
                <c:pt idx="2">
                  <c:v>269.07</c:v>
                </c:pt>
                <c:pt idx="3">
                  <c:v>278.32</c:v>
                </c:pt>
                <c:pt idx="4">
                  <c:v>274.14999999999998</c:v>
                </c:pt>
              </c:numCache>
            </c:numRef>
          </c:val>
          <c:extLst>
            <c:ext xmlns:c16="http://schemas.microsoft.com/office/drawing/2014/chart" uri="{C3380CC4-5D6E-409C-BE32-E72D297353CC}">
              <c16:uniqueId val="{00000000-1D2E-4461-B264-207EDDC327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D2E-4461-B264-207EDDC327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130.08000000000001</c:v>
                </c:pt>
                <c:pt idx="1">
                  <c:v>120.08</c:v>
                </c:pt>
                <c:pt idx="2">
                  <c:v>121.07</c:v>
                </c:pt>
                <c:pt idx="3">
                  <c:v>116.04</c:v>
                </c:pt>
                <c:pt idx="4">
                  <c:v>114.01</c:v>
                </c:pt>
              </c:numCache>
            </c:numRef>
          </c:val>
          <c:extLst>
            <c:ext xmlns:c16="http://schemas.microsoft.com/office/drawing/2014/chart" uri="{C3380CC4-5D6E-409C-BE32-E72D297353CC}">
              <c16:uniqueId val="{00000000-8F49-4ABE-B864-CFE60B49D9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F49-4ABE-B864-CFE60B49D9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148.91</c:v>
                </c:pt>
                <c:pt idx="1">
                  <c:v>161.12</c:v>
                </c:pt>
                <c:pt idx="2">
                  <c:v>158.5</c:v>
                </c:pt>
                <c:pt idx="3">
                  <c:v>166.02</c:v>
                </c:pt>
                <c:pt idx="4">
                  <c:v>170.09</c:v>
                </c:pt>
              </c:numCache>
            </c:numRef>
          </c:val>
          <c:extLst>
            <c:ext xmlns:c16="http://schemas.microsoft.com/office/drawing/2014/chart" uri="{C3380CC4-5D6E-409C-BE32-E72D297353CC}">
              <c16:uniqueId val="{00000000-F726-4B7F-A05C-A8677042DB6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726-4B7F-A05C-A8677042DB6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茨城県　高萩市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26866</v>
      </c>
      <c r="AM8" s="45"/>
      <c r="AN8" s="45"/>
      <c r="AO8" s="45"/>
      <c r="AP8" s="45"/>
      <c r="AQ8" s="45"/>
      <c r="AR8" s="45"/>
      <c r="AS8" s="45"/>
      <c r="AT8" s="46">
        <f>データ!$S$6</f>
        <v>193.55</v>
      </c>
      <c r="AU8" s="47"/>
      <c r="AV8" s="47"/>
      <c r="AW8" s="47"/>
      <c r="AX8" s="47"/>
      <c r="AY8" s="47"/>
      <c r="AZ8" s="47"/>
      <c r="BA8" s="47"/>
      <c r="BB8" s="48">
        <f>データ!$T$6</f>
        <v>138.81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73.239999999999995</v>
      </c>
      <c r="J10" s="47"/>
      <c r="K10" s="47"/>
      <c r="L10" s="47"/>
      <c r="M10" s="47"/>
      <c r="N10" s="47"/>
      <c r="O10" s="81"/>
      <c r="P10" s="48">
        <f>データ!$P$6</f>
        <v>96.46</v>
      </c>
      <c r="Q10" s="48"/>
      <c r="R10" s="48"/>
      <c r="S10" s="48"/>
      <c r="T10" s="48"/>
      <c r="U10" s="48"/>
      <c r="V10" s="48"/>
      <c r="W10" s="45">
        <f>データ!$Q$6</f>
        <v>3267</v>
      </c>
      <c r="X10" s="45"/>
      <c r="Y10" s="45"/>
      <c r="Z10" s="45"/>
      <c r="AA10" s="45"/>
      <c r="AB10" s="45"/>
      <c r="AC10" s="45"/>
      <c r="AD10" s="2"/>
      <c r="AE10" s="2"/>
      <c r="AF10" s="2"/>
      <c r="AG10" s="2"/>
      <c r="AH10" s="2"/>
      <c r="AI10" s="2"/>
      <c r="AJ10" s="2"/>
      <c r="AK10" s="2"/>
      <c r="AL10" s="45">
        <f>データ!$U$6</f>
        <v>25754</v>
      </c>
      <c r="AM10" s="45"/>
      <c r="AN10" s="45"/>
      <c r="AO10" s="45"/>
      <c r="AP10" s="45"/>
      <c r="AQ10" s="45"/>
      <c r="AR10" s="45"/>
      <c r="AS10" s="45"/>
      <c r="AT10" s="46">
        <f>データ!$V$6</f>
        <v>28.75</v>
      </c>
      <c r="AU10" s="47"/>
      <c r="AV10" s="47"/>
      <c r="AW10" s="47"/>
      <c r="AX10" s="47"/>
      <c r="AY10" s="47"/>
      <c r="AZ10" s="47"/>
      <c r="BA10" s="47"/>
      <c r="BB10" s="48">
        <f>データ!$W$6</f>
        <v>895.79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gOi7RILlJdeYcqtr5D118jXdAQa0rdVhTwX7Sjp2wrbeglKDHNsSlQAmbOckvLyd1NjFjE+SGluLWibEkrqiQ==" saltValue="QWZMvLX5SHyBKlJl0mp+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82147</v>
      </c>
      <c r="D6" s="20">
        <f t="shared" si="3"/>
        <v>46</v>
      </c>
      <c r="E6" s="20">
        <f t="shared" si="3"/>
        <v>1</v>
      </c>
      <c r="F6" s="20">
        <f t="shared" si="3"/>
        <v>0</v>
      </c>
      <c r="G6" s="20">
        <f t="shared" si="3"/>
        <v>1</v>
      </c>
      <c r="H6" s="20" t="str">
        <f t="shared" si="3"/>
        <v>茨城県　高萩市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73.239999999999995</v>
      </c>
      <c r="P6" s="21">
        <f t="shared" si="3"/>
        <v>96.46</v>
      </c>
      <c r="Q6" s="21">
        <f t="shared" si="3"/>
        <v>3267</v>
      </c>
      <c r="R6" s="21">
        <f t="shared" si="3"/>
        <v>26866</v>
      </c>
      <c r="S6" s="21">
        <f t="shared" si="3"/>
        <v>193.55</v>
      </c>
      <c r="T6" s="21">
        <f t="shared" si="3"/>
        <v>138.81</v>
      </c>
      <c r="U6" s="21">
        <f t="shared" si="3"/>
        <v>25754</v>
      </c>
      <c r="V6" s="21">
        <f t="shared" si="3"/>
        <v>28.75</v>
      </c>
      <c r="W6" s="21">
        <f t="shared" si="3"/>
        <v>895.79</v>
      </c>
      <c r="X6" s="22">
        <f>IF(X7="",NA(),X7)</f>
        <v>136.30000000000001</v>
      </c>
      <c r="Y6" s="22">
        <f t="shared" ref="Y6:AG6" si="4">IF(Y7="",NA(),Y7)</f>
        <v>126.01</v>
      </c>
      <c r="Z6" s="22">
        <f t="shared" si="4"/>
        <v>126.97</v>
      </c>
      <c r="AA6" s="22">
        <f t="shared" si="4"/>
        <v>121.38</v>
      </c>
      <c r="AB6" s="22">
        <f t="shared" si="4"/>
        <v>120.63</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352.83</v>
      </c>
      <c r="AU6" s="22">
        <f t="shared" ref="AU6:BC6" si="6">IF(AU7="",NA(),AU7)</f>
        <v>517.25</v>
      </c>
      <c r="AV6" s="22">
        <f t="shared" si="6"/>
        <v>515.54999999999995</v>
      </c>
      <c r="AW6" s="22">
        <f t="shared" si="6"/>
        <v>456.35</v>
      </c>
      <c r="AX6" s="22">
        <f t="shared" si="6"/>
        <v>507.04</v>
      </c>
      <c r="AY6" s="22">
        <f t="shared" si="6"/>
        <v>369.69</v>
      </c>
      <c r="AZ6" s="22">
        <f t="shared" si="6"/>
        <v>379.08</v>
      </c>
      <c r="BA6" s="22">
        <f t="shared" si="6"/>
        <v>367.55</v>
      </c>
      <c r="BB6" s="22">
        <f t="shared" si="6"/>
        <v>378.56</v>
      </c>
      <c r="BC6" s="22">
        <f t="shared" si="6"/>
        <v>364.46</v>
      </c>
      <c r="BD6" s="21" t="str">
        <f>IF(BD7="","",IF(BD7="-","【-】","【"&amp;SUBSTITUTE(TEXT(BD7,"#,##0.00"),"-","△")&amp;"】"))</f>
        <v>【252.29】</v>
      </c>
      <c r="BE6" s="22">
        <f>IF(BE7="",NA(),BE7)</f>
        <v>269.10000000000002</v>
      </c>
      <c r="BF6" s="22">
        <f t="shared" ref="BF6:BN6" si="7">IF(BF7="",NA(),BF7)</f>
        <v>259.38</v>
      </c>
      <c r="BG6" s="22">
        <f t="shared" si="7"/>
        <v>269.07</v>
      </c>
      <c r="BH6" s="22">
        <f t="shared" si="7"/>
        <v>278.32</v>
      </c>
      <c r="BI6" s="22">
        <f t="shared" si="7"/>
        <v>274.14999999999998</v>
      </c>
      <c r="BJ6" s="22">
        <f t="shared" si="7"/>
        <v>402.99</v>
      </c>
      <c r="BK6" s="22">
        <f t="shared" si="7"/>
        <v>398.98</v>
      </c>
      <c r="BL6" s="22">
        <f t="shared" si="7"/>
        <v>418.68</v>
      </c>
      <c r="BM6" s="22">
        <f t="shared" si="7"/>
        <v>395.68</v>
      </c>
      <c r="BN6" s="22">
        <f t="shared" si="7"/>
        <v>403.72</v>
      </c>
      <c r="BO6" s="21" t="str">
        <f>IF(BO7="","",IF(BO7="-","【-】","【"&amp;SUBSTITUTE(TEXT(BO7,"#,##0.00"),"-","△")&amp;"】"))</f>
        <v>【268.07】</v>
      </c>
      <c r="BP6" s="22">
        <f>IF(BP7="",NA(),BP7)</f>
        <v>130.08000000000001</v>
      </c>
      <c r="BQ6" s="22">
        <f t="shared" ref="BQ6:BY6" si="8">IF(BQ7="",NA(),BQ7)</f>
        <v>120.08</v>
      </c>
      <c r="BR6" s="22">
        <f t="shared" si="8"/>
        <v>121.07</v>
      </c>
      <c r="BS6" s="22">
        <f t="shared" si="8"/>
        <v>116.04</v>
      </c>
      <c r="BT6" s="22">
        <f t="shared" si="8"/>
        <v>114.01</v>
      </c>
      <c r="BU6" s="22">
        <f t="shared" si="8"/>
        <v>98.66</v>
      </c>
      <c r="BV6" s="22">
        <f t="shared" si="8"/>
        <v>98.64</v>
      </c>
      <c r="BW6" s="22">
        <f t="shared" si="8"/>
        <v>94.78</v>
      </c>
      <c r="BX6" s="22">
        <f t="shared" si="8"/>
        <v>97.59</v>
      </c>
      <c r="BY6" s="22">
        <f t="shared" si="8"/>
        <v>92.17</v>
      </c>
      <c r="BZ6" s="21" t="str">
        <f>IF(BZ7="","",IF(BZ7="-","【-】","【"&amp;SUBSTITUTE(TEXT(BZ7,"#,##0.00"),"-","△")&amp;"】"))</f>
        <v>【97.47】</v>
      </c>
      <c r="CA6" s="22">
        <f>IF(CA7="",NA(),CA7)</f>
        <v>148.91</v>
      </c>
      <c r="CB6" s="22">
        <f t="shared" ref="CB6:CJ6" si="9">IF(CB7="",NA(),CB7)</f>
        <v>161.12</v>
      </c>
      <c r="CC6" s="22">
        <f t="shared" si="9"/>
        <v>158.5</v>
      </c>
      <c r="CD6" s="22">
        <f t="shared" si="9"/>
        <v>166.02</v>
      </c>
      <c r="CE6" s="22">
        <f t="shared" si="9"/>
        <v>170.09</v>
      </c>
      <c r="CF6" s="22">
        <f t="shared" si="9"/>
        <v>178.59</v>
      </c>
      <c r="CG6" s="22">
        <f t="shared" si="9"/>
        <v>178.92</v>
      </c>
      <c r="CH6" s="22">
        <f t="shared" si="9"/>
        <v>181.3</v>
      </c>
      <c r="CI6" s="22">
        <f t="shared" si="9"/>
        <v>181.71</v>
      </c>
      <c r="CJ6" s="22">
        <f t="shared" si="9"/>
        <v>188.51</v>
      </c>
      <c r="CK6" s="21" t="str">
        <f>IF(CK7="","",IF(CK7="-","【-】","【"&amp;SUBSTITUTE(TEXT(CK7,"#,##0.00"),"-","△")&amp;"】"))</f>
        <v>【174.75】</v>
      </c>
      <c r="CL6" s="22">
        <f>IF(CL7="",NA(),CL7)</f>
        <v>64.349999999999994</v>
      </c>
      <c r="CM6" s="22">
        <f t="shared" ref="CM6:CU6" si="10">IF(CM7="",NA(),CM7)</f>
        <v>65.790000000000006</v>
      </c>
      <c r="CN6" s="22">
        <f t="shared" si="10"/>
        <v>63.49</v>
      </c>
      <c r="CO6" s="22">
        <f t="shared" si="10"/>
        <v>64.12</v>
      </c>
      <c r="CP6" s="22">
        <f t="shared" si="10"/>
        <v>64.56</v>
      </c>
      <c r="CQ6" s="22">
        <f t="shared" si="10"/>
        <v>55.03</v>
      </c>
      <c r="CR6" s="22">
        <f t="shared" si="10"/>
        <v>55.14</v>
      </c>
      <c r="CS6" s="22">
        <f t="shared" si="10"/>
        <v>55.89</v>
      </c>
      <c r="CT6" s="22">
        <f t="shared" si="10"/>
        <v>55.72</v>
      </c>
      <c r="CU6" s="22">
        <f t="shared" si="10"/>
        <v>55.31</v>
      </c>
      <c r="CV6" s="21" t="str">
        <f>IF(CV7="","",IF(CV7="-","【-】","【"&amp;SUBSTITUTE(TEXT(CV7,"#,##0.00"),"-","△")&amp;"】"))</f>
        <v>【59.97】</v>
      </c>
      <c r="CW6" s="22">
        <f>IF(CW7="",NA(),CW7)</f>
        <v>94.58</v>
      </c>
      <c r="CX6" s="22">
        <f t="shared" ref="CX6:DF6" si="11">IF(CX7="",NA(),CX7)</f>
        <v>90.93</v>
      </c>
      <c r="CY6" s="22">
        <f t="shared" si="11"/>
        <v>95.28</v>
      </c>
      <c r="CZ6" s="22">
        <f t="shared" si="11"/>
        <v>93.57</v>
      </c>
      <c r="DA6" s="22">
        <f t="shared" si="11"/>
        <v>92.48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55.64</v>
      </c>
      <c r="DI6" s="22">
        <f t="shared" ref="DI6:DQ6" si="12">IF(DI7="",NA(),DI7)</f>
        <v>56.23</v>
      </c>
      <c r="DJ6" s="22">
        <f t="shared" si="12"/>
        <v>56.35</v>
      </c>
      <c r="DK6" s="22">
        <f t="shared" si="12"/>
        <v>56.51</v>
      </c>
      <c r="DL6" s="22">
        <f t="shared" si="12"/>
        <v>56.72</v>
      </c>
      <c r="DM6" s="22">
        <f t="shared" si="12"/>
        <v>48.87</v>
      </c>
      <c r="DN6" s="22">
        <f t="shared" si="12"/>
        <v>49.92</v>
      </c>
      <c r="DO6" s="22">
        <f t="shared" si="12"/>
        <v>50.63</v>
      </c>
      <c r="DP6" s="22">
        <f t="shared" si="12"/>
        <v>51.29</v>
      </c>
      <c r="DQ6" s="22">
        <f t="shared" si="12"/>
        <v>52.2</v>
      </c>
      <c r="DR6" s="21" t="str">
        <f>IF(DR7="","",IF(DR7="-","【-】","【"&amp;SUBSTITUTE(TEXT(DR7,"#,##0.00"),"-","△")&amp;"】"))</f>
        <v>【51.51】</v>
      </c>
      <c r="DS6" s="22">
        <f>IF(DS7="",NA(),DS7)</f>
        <v>34.15</v>
      </c>
      <c r="DT6" s="22">
        <f t="shared" ref="DT6:EB6" si="13">IF(DT7="",NA(),DT7)</f>
        <v>33.79</v>
      </c>
      <c r="DU6" s="22">
        <f t="shared" si="13"/>
        <v>33.020000000000003</v>
      </c>
      <c r="DV6" s="22">
        <f t="shared" si="13"/>
        <v>33.729999999999997</v>
      </c>
      <c r="DW6" s="22">
        <f t="shared" si="13"/>
        <v>34.520000000000003</v>
      </c>
      <c r="DX6" s="22">
        <f t="shared" si="13"/>
        <v>14.85</v>
      </c>
      <c r="DY6" s="22">
        <f t="shared" si="13"/>
        <v>16.88</v>
      </c>
      <c r="DZ6" s="22">
        <f t="shared" si="13"/>
        <v>18.28</v>
      </c>
      <c r="EA6" s="22">
        <f t="shared" si="13"/>
        <v>19.61</v>
      </c>
      <c r="EB6" s="22">
        <f t="shared" si="13"/>
        <v>20.73</v>
      </c>
      <c r="EC6" s="21" t="str">
        <f>IF(EC7="","",IF(EC7="-","【-】","【"&amp;SUBSTITUTE(TEXT(EC7,"#,##0.00"),"-","△")&amp;"】"))</f>
        <v>【23.75】</v>
      </c>
      <c r="ED6" s="22">
        <f>IF(ED7="",NA(),ED7)</f>
        <v>0.5</v>
      </c>
      <c r="EE6" s="22">
        <f t="shared" ref="EE6:EM6" si="14">IF(EE7="",NA(),EE7)</f>
        <v>0.5</v>
      </c>
      <c r="EF6" s="22">
        <f t="shared" si="14"/>
        <v>0.97</v>
      </c>
      <c r="EG6" s="22">
        <f t="shared" si="14"/>
        <v>0.22</v>
      </c>
      <c r="EH6" s="22">
        <f t="shared" si="14"/>
        <v>0.25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82147</v>
      </c>
      <c r="D7" s="24">
        <v>46</v>
      </c>
      <c r="E7" s="24">
        <v>1</v>
      </c>
      <c r="F7" s="24">
        <v>0</v>
      </c>
      <c r="G7" s="24">
        <v>1</v>
      </c>
      <c r="H7" s="24" t="s">
        <v>93</v>
      </c>
      <c r="I7" s="24" t="s">
        <v>94</v>
      </c>
      <c r="J7" s="24" t="s">
        <v>95</v>
      </c>
      <c r="K7" s="24" t="s">
        <v>96</v>
      </c>
      <c r="L7" s="24" t="s">
        <v>97</v>
      </c>
      <c r="M7" s="24" t="s">
        <v>98</v>
      </c>
      <c r="N7" s="25" t="s">
        <v>99</v>
      </c>
      <c r="O7" s="25">
        <v>73.239999999999995</v>
      </c>
      <c r="P7" s="25">
        <v>96.46</v>
      </c>
      <c r="Q7" s="25">
        <v>3267</v>
      </c>
      <c r="R7" s="25">
        <v>26866</v>
      </c>
      <c r="S7" s="25">
        <v>193.55</v>
      </c>
      <c r="T7" s="25">
        <v>138.81</v>
      </c>
      <c r="U7" s="25">
        <v>25754</v>
      </c>
      <c r="V7" s="25">
        <v>28.75</v>
      </c>
      <c r="W7" s="25">
        <v>895.79</v>
      </c>
      <c r="X7" s="25">
        <v>136.30000000000001</v>
      </c>
      <c r="Y7" s="25">
        <v>126.01</v>
      </c>
      <c r="Z7" s="25">
        <v>126.97</v>
      </c>
      <c r="AA7" s="25">
        <v>121.38</v>
      </c>
      <c r="AB7" s="25">
        <v>120.63</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352.83</v>
      </c>
      <c r="AU7" s="25">
        <v>517.25</v>
      </c>
      <c r="AV7" s="25">
        <v>515.54999999999995</v>
      </c>
      <c r="AW7" s="25">
        <v>456.35</v>
      </c>
      <c r="AX7" s="25">
        <v>507.04</v>
      </c>
      <c r="AY7" s="25">
        <v>369.69</v>
      </c>
      <c r="AZ7" s="25">
        <v>379.08</v>
      </c>
      <c r="BA7" s="25">
        <v>367.55</v>
      </c>
      <c r="BB7" s="25">
        <v>378.56</v>
      </c>
      <c r="BC7" s="25">
        <v>364.46</v>
      </c>
      <c r="BD7" s="25">
        <v>252.29</v>
      </c>
      <c r="BE7" s="25">
        <v>269.10000000000002</v>
      </c>
      <c r="BF7" s="25">
        <v>259.38</v>
      </c>
      <c r="BG7" s="25">
        <v>269.07</v>
      </c>
      <c r="BH7" s="25">
        <v>278.32</v>
      </c>
      <c r="BI7" s="25">
        <v>274.14999999999998</v>
      </c>
      <c r="BJ7" s="25">
        <v>402.99</v>
      </c>
      <c r="BK7" s="25">
        <v>398.98</v>
      </c>
      <c r="BL7" s="25">
        <v>418.68</v>
      </c>
      <c r="BM7" s="25">
        <v>395.68</v>
      </c>
      <c r="BN7" s="25">
        <v>403.72</v>
      </c>
      <c r="BO7" s="25">
        <v>268.07</v>
      </c>
      <c r="BP7" s="25">
        <v>130.08000000000001</v>
      </c>
      <c r="BQ7" s="25">
        <v>120.08</v>
      </c>
      <c r="BR7" s="25">
        <v>121.07</v>
      </c>
      <c r="BS7" s="25">
        <v>116.04</v>
      </c>
      <c r="BT7" s="25">
        <v>114.01</v>
      </c>
      <c r="BU7" s="25">
        <v>98.66</v>
      </c>
      <c r="BV7" s="25">
        <v>98.64</v>
      </c>
      <c r="BW7" s="25">
        <v>94.78</v>
      </c>
      <c r="BX7" s="25">
        <v>97.59</v>
      </c>
      <c r="BY7" s="25">
        <v>92.17</v>
      </c>
      <c r="BZ7" s="25">
        <v>97.47</v>
      </c>
      <c r="CA7" s="25">
        <v>148.91</v>
      </c>
      <c r="CB7" s="25">
        <v>161.12</v>
      </c>
      <c r="CC7" s="25">
        <v>158.5</v>
      </c>
      <c r="CD7" s="25">
        <v>166.02</v>
      </c>
      <c r="CE7" s="25">
        <v>170.09</v>
      </c>
      <c r="CF7" s="25">
        <v>178.59</v>
      </c>
      <c r="CG7" s="25">
        <v>178.92</v>
      </c>
      <c r="CH7" s="25">
        <v>181.3</v>
      </c>
      <c r="CI7" s="25">
        <v>181.71</v>
      </c>
      <c r="CJ7" s="25">
        <v>188.51</v>
      </c>
      <c r="CK7" s="25">
        <v>174.75</v>
      </c>
      <c r="CL7" s="25">
        <v>64.349999999999994</v>
      </c>
      <c r="CM7" s="25">
        <v>65.790000000000006</v>
      </c>
      <c r="CN7" s="25">
        <v>63.49</v>
      </c>
      <c r="CO7" s="25">
        <v>64.12</v>
      </c>
      <c r="CP7" s="25">
        <v>64.56</v>
      </c>
      <c r="CQ7" s="25">
        <v>55.03</v>
      </c>
      <c r="CR7" s="25">
        <v>55.14</v>
      </c>
      <c r="CS7" s="25">
        <v>55.89</v>
      </c>
      <c r="CT7" s="25">
        <v>55.72</v>
      </c>
      <c r="CU7" s="25">
        <v>55.31</v>
      </c>
      <c r="CV7" s="25">
        <v>59.97</v>
      </c>
      <c r="CW7" s="25">
        <v>94.58</v>
      </c>
      <c r="CX7" s="25">
        <v>90.93</v>
      </c>
      <c r="CY7" s="25">
        <v>95.28</v>
      </c>
      <c r="CZ7" s="25">
        <v>93.57</v>
      </c>
      <c r="DA7" s="25">
        <v>92.48</v>
      </c>
      <c r="DB7" s="25">
        <v>81.900000000000006</v>
      </c>
      <c r="DC7" s="25">
        <v>81.39</v>
      </c>
      <c r="DD7" s="25">
        <v>81.27</v>
      </c>
      <c r="DE7" s="25">
        <v>81.260000000000005</v>
      </c>
      <c r="DF7" s="25">
        <v>80.36</v>
      </c>
      <c r="DG7" s="25">
        <v>89.76</v>
      </c>
      <c r="DH7" s="25">
        <v>55.64</v>
      </c>
      <c r="DI7" s="25">
        <v>56.23</v>
      </c>
      <c r="DJ7" s="25">
        <v>56.35</v>
      </c>
      <c r="DK7" s="25">
        <v>56.51</v>
      </c>
      <c r="DL7" s="25">
        <v>56.72</v>
      </c>
      <c r="DM7" s="25">
        <v>48.87</v>
      </c>
      <c r="DN7" s="25">
        <v>49.92</v>
      </c>
      <c r="DO7" s="25">
        <v>50.63</v>
      </c>
      <c r="DP7" s="25">
        <v>51.29</v>
      </c>
      <c r="DQ7" s="25">
        <v>52.2</v>
      </c>
      <c r="DR7" s="25">
        <v>51.51</v>
      </c>
      <c r="DS7" s="25">
        <v>34.15</v>
      </c>
      <c r="DT7" s="25">
        <v>33.79</v>
      </c>
      <c r="DU7" s="25">
        <v>33.020000000000003</v>
      </c>
      <c r="DV7" s="25">
        <v>33.729999999999997</v>
      </c>
      <c r="DW7" s="25">
        <v>34.520000000000003</v>
      </c>
      <c r="DX7" s="25">
        <v>14.85</v>
      </c>
      <c r="DY7" s="25">
        <v>16.88</v>
      </c>
      <c r="DZ7" s="25">
        <v>18.28</v>
      </c>
      <c r="EA7" s="25">
        <v>19.61</v>
      </c>
      <c r="EB7" s="25">
        <v>20.73</v>
      </c>
      <c r="EC7" s="25">
        <v>23.75</v>
      </c>
      <c r="ED7" s="25">
        <v>0.5</v>
      </c>
      <c r="EE7" s="25">
        <v>0.5</v>
      </c>
      <c r="EF7" s="25">
        <v>0.97</v>
      </c>
      <c r="EG7" s="25">
        <v>0.22</v>
      </c>
      <c r="EH7" s="25">
        <v>0.25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高萩市</cp:lastModifiedBy>
  <cp:lastPrinted>2024-02-06T05:25:46Z</cp:lastPrinted>
  <dcterms:created xsi:type="dcterms:W3CDTF">2023-12-05T00:50:01Z</dcterms:created>
  <dcterms:modified xsi:type="dcterms:W3CDTF">2024-02-06T05:29:16Z</dcterms:modified>
  <cp:category/>
</cp:coreProperties>
</file>