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mj77file01\user\総務部\財政課\公営企業関係\R05\00 調査\R6.1.18_公営企業に係る経営比較分析表（令和４年度決算）の分析等について\04 県へ報告\"/>
    </mc:Choice>
  </mc:AlternateContent>
  <xr:revisionPtr revIDLastSave="0" documentId="13_ncr:1_{B867A346-FCF1-4CA3-807B-D324312E32B2}" xr6:coauthVersionLast="47" xr6:coauthVersionMax="47" xr10:uidLastSave="{00000000-0000-0000-0000-000000000000}"/>
  <workbookProtection workbookAlgorithmName="SHA-512" workbookHashValue="pFN5lx/aVV6bViedBOYrL5xtZmtTOw9Oz4T/l/dLkb1ZeKlmWlv+c89Ah10F8rNcQy01ufHvcW/YJoN58Rba6w==" workbookSaltValue="iLu1XAsUUaR6ArrNkCN6R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H85" i="4"/>
  <c r="F85" i="4"/>
  <c r="E85" i="4"/>
  <c r="BB10" i="4"/>
  <c r="AT10" i="4"/>
  <c r="AL10"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<sst xmlns="http://schemas.openxmlformats.org/spreadsheetml/2006/main" count="228" uniqueCount="114">
  <si>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</si>
  <si>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</si>
  <si>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</si>
  <si>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</si>
  <si>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</si>
  <si>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</si>
  <si>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</si>
  <si>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</si>
  <si>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</si>
  <si>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</si>
  <si>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</si>
  <si>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</si>
  <si>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</si>
  <si>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</si>
  <si>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</si>
  <si>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</si>
  <si>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</si>
  <si>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</si>
  <si>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</si>
  <si>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</si>
  <si>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</si>
  <si>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</si>
  <si>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</si>
  <si>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</si>
  <si>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</si>
  <si>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</si>
  <si>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</si>
  <si>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</si>
  <si>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</si>
  <si>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</si>
  <si>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</si>
  <si>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</si>
  <si>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</si>
  <si>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</si>
  <si>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</si>
  <si>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</si>
  <si>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</si>
  <si>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</si>
  <si>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</si>
  <si>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</si>
  <si>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</si>
  <si>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</si>
  <si>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</si>
  <si>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</si>
  <si>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</si>
  <si>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</si>
  <si>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</si>
  <si>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</si>
  <si>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</si>
  <si>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</si>
  <si>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</si>
  <si>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</si>
  <si>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</si>
  <si>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</si>
  <si>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</si>
  <si>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</si>
  <si>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</si>
  <si>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</si>
  <si>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</si>
  <si>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</si>
  <si>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</si>
  <si>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</si>
  <si>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</si>
  <si>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</si>
  <si>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</si>
  <si>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</si>
  <si>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</si>
  <si>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</si>
  <si>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</si>
  <si>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</si>
  <si>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</si>
  <si>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</si>
  <si>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</si>
  <si>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</si>
  <si>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</si>
  <si>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</si>
  <si>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</si>
  <si>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</si>
  <si>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</si>
  <si>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</si>
  <si>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</si>
  <si>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</si>
  <si>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</si>
  <si>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</si>
  <si>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</si>
  <si>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</si>
  <si>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</si>
  <si>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</si>
  <si>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</si>
  <si>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</si>
  <si>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</si>
  <si>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</si>
  <si>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</si>
  <si>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</si>
  <si>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</si>
  <si>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</si>
  <si>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</si>
  <si>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</si>
  <si>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</si>
  <si>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</si>
  <si>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</si>
  <si>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</si>
  <si>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</si>
  <si>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</si>
  <si>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</si>
  <si>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</si>
  <si>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</si>
  <si>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</si>
  <si>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</si>
  <si>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</si>
  <si>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</si>
  <si>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については，概ね良好である。しかしながら，今後も給水人口の減少などに伴う給水収益の減少や，施設の老朽化対策をはじめとする多額の維持・更新費用が見込まれるとともに，物価高騰による経費の増加が見込まれることから，計画的な施設の更新と併せ，維持管理経費の節減，企業債残高の縮減を図り，効率的かつ効果的な事業運営に努める。</t>
    <rPh sb="31" eb="33">
      <t>コンゴ</t>
    </rPh>
    <rPh sb="34" eb="36">
      <t>キュウスイ</t>
    </rPh>
    <rPh sb="36" eb="38">
      <t>ジンコウ</t>
    </rPh>
    <rPh sb="39" eb="41">
      <t>ゲンショウ</t>
    </rPh>
    <rPh sb="44" eb="45">
      <t>トモナ</t>
    </rPh>
    <rPh sb="46" eb="48">
      <t>キュウスイ</t>
    </rPh>
    <rPh sb="48" eb="50">
      <t>シュウエキ</t>
    </rPh>
    <rPh sb="51" eb="53">
      <t>ゲンショウ</t>
    </rPh>
    <rPh sb="55" eb="57">
      <t>シセツ</t>
    </rPh>
    <rPh sb="58" eb="61">
      <t>ロウキュウカ</t>
    </rPh>
    <rPh sb="61" eb="63">
      <t>タイサク</t>
    </rPh>
    <rPh sb="70" eb="72">
      <t>タガク</t>
    </rPh>
    <rPh sb="73" eb="75">
      <t>イジ</t>
    </rPh>
    <rPh sb="76" eb="78">
      <t>コウシン</t>
    </rPh>
    <rPh sb="78" eb="80">
      <t>ヒヨウ</t>
    </rPh>
    <rPh sb="81" eb="83">
      <t>ミコ</t>
    </rPh>
    <rPh sb="91" eb="93">
      <t>ブッカ</t>
    </rPh>
    <rPh sb="93" eb="95">
      <t>コウトウ</t>
    </rPh>
    <rPh sb="98" eb="100">
      <t>ケイヒ</t>
    </rPh>
    <rPh sb="101" eb="103">
      <t>ゾウカ</t>
    </rPh>
    <rPh sb="104" eb="106">
      <t>ミコ</t>
    </rPh>
    <rPh sb="114" eb="117">
      <t>ケイカクテキ</t>
    </rPh>
    <rPh sb="118" eb="120">
      <t>シセツ</t>
    </rPh>
    <rPh sb="121" eb="123">
      <t>コウシン</t>
    </rPh>
    <rPh sb="124" eb="125">
      <t>アワ</t>
    </rPh>
    <rPh sb="127" eb="131">
      <t>イジカンリ</t>
    </rPh>
    <rPh sb="131" eb="133">
      <t>ケイヒ</t>
    </rPh>
    <rPh sb="134" eb="136">
      <t>セツゲン</t>
    </rPh>
    <rPh sb="137" eb="140">
      <t>キギョウサイ</t>
    </rPh>
    <rPh sb="140" eb="142">
      <t>ザンダカ</t>
    </rPh>
    <rPh sb="143" eb="145">
      <t>シュクゲン</t>
    </rPh>
    <rPh sb="146" eb="147">
      <t>ハカ</t>
    </rPh>
    <rPh sb="149" eb="152">
      <t>コウリツテキ</t>
    </rPh>
    <rPh sb="154" eb="157">
      <t>コウカテキ</t>
    </rPh>
    <rPh sb="158" eb="160">
      <t>ジギョウ</t>
    </rPh>
    <rPh sb="160" eb="162">
      <t>ウンエイ</t>
    </rPh>
    <rPh sb="163" eb="164">
      <t>ツト</t>
    </rPh>
    <phoneticPr fontId="4"/>
  </si>
  <si>
    <t>①経常収支比率は，100％を超え類似団体を上回っており，かつ②累積欠損金比率も発生していないため，概ね健全な経営であるが，新型コロナウイルス感染症対応地方創生臨時交付金を活用し，電気料金高騰分を一般会計より補助金として繰入れていることなどから，引続き財源確保と経費節減に努める。
③流動比率は，100％を超え前年度から11.8ポイント増加し，現金預金も増加していることから，短期的な債務に対しての支払能力は有していると言える。
④企業債残高対給水収益比率は，前年度より増加しているが，新型コロナウイルス感染症対応地方創生臨時交付金を活用し，水道料金の基本料金減免措置を3カ月実施したことによる給水収益の減によるもので，企業債残高は減少傾向にある。
⑤料金回収率は100％を下回ったが，新型コロナウイルス感染症対応地方創生臨時交付金を活用し，水道料金の基本料金減免措置を3カ月実施したことによる給水収益の減などによるものである。
⑥給水原価は，電気料金高騰に伴い動力費が増となったことなどにより，前年度から4.89円増加し，類似団体平均を上回っていることから，引続き投資の効率化や経費節減に努める。
⑦施設利用率は，類似団体平均を上回っているものの，低い水準で推移していることから，今後の施設更新時においては，水需要の状況を踏まえつつ，適正な施設規模での更新を行う。
⑧有収率は，寒波の影響による給水管の漏水が多発したこともあり，前年度から2.15ポイント減少した。類似団体平均を下回っていることから，引続き計画的に可能な限り老朽管路の更新を行い，漏水件数の縮減に努め，有収率の向上を図る。</t>
    <rPh sb="16" eb="18">
      <t>ルイジ</t>
    </rPh>
    <rPh sb="18" eb="20">
      <t>ダンタイ</t>
    </rPh>
    <rPh sb="21" eb="23">
      <t>ウワマワ</t>
    </rPh>
    <rPh sb="36" eb="38">
      <t>ヒリツ</t>
    </rPh>
    <rPh sb="49" eb="50">
      <t>オオム</t>
    </rPh>
    <rPh sb="61" eb="63">
      <t>シンガタ</t>
    </rPh>
    <rPh sb="70" eb="73">
      <t>カンセンショウ</t>
    </rPh>
    <rPh sb="73" eb="75">
      <t>タイオウ</t>
    </rPh>
    <rPh sb="75" eb="77">
      <t>チホウ</t>
    </rPh>
    <rPh sb="77" eb="79">
      <t>ソウセイ</t>
    </rPh>
    <rPh sb="79" eb="81">
      <t>リンジ</t>
    </rPh>
    <rPh sb="81" eb="84">
      <t>コウフキン</t>
    </rPh>
    <rPh sb="85" eb="87">
      <t>カツヨウ</t>
    </rPh>
    <rPh sb="89" eb="91">
      <t>デンキ</t>
    </rPh>
    <rPh sb="91" eb="93">
      <t>リョウキン</t>
    </rPh>
    <rPh sb="93" eb="96">
      <t>コウトウブン</t>
    </rPh>
    <rPh sb="97" eb="101">
      <t>イッパンカイケイ</t>
    </rPh>
    <rPh sb="103" eb="106">
      <t>ホジョキン</t>
    </rPh>
    <rPh sb="109" eb="111">
      <t>クリイ</t>
    </rPh>
    <rPh sb="122" eb="124">
      <t>ヒキツヅ</t>
    </rPh>
    <rPh sb="125" eb="127">
      <t>ザイゲン</t>
    </rPh>
    <rPh sb="127" eb="129">
      <t>カクホ</t>
    </rPh>
    <rPh sb="130" eb="132">
      <t>ケイヒ</t>
    </rPh>
    <rPh sb="132" eb="134">
      <t>セツゲン</t>
    </rPh>
    <rPh sb="135" eb="136">
      <t>ツト</t>
    </rPh>
    <rPh sb="152" eb="153">
      <t>コ</t>
    </rPh>
    <rPh sb="167" eb="169">
      <t>ゾウカ</t>
    </rPh>
    <rPh sb="171" eb="173">
      <t>ゲンキン</t>
    </rPh>
    <rPh sb="173" eb="175">
      <t>ヨキン</t>
    </rPh>
    <rPh sb="176" eb="178">
      <t>ゾウカ</t>
    </rPh>
    <rPh sb="209" eb="210">
      <t>イ</t>
    </rPh>
    <rPh sb="220" eb="221">
      <t>タイ</t>
    </rPh>
    <rPh sb="229" eb="232">
      <t>ゼンネンド</t>
    </rPh>
    <rPh sb="234" eb="236">
      <t>ゾウカ</t>
    </rPh>
    <rPh sb="309" eb="312">
      <t>キギョウサイ</t>
    </rPh>
    <rPh sb="312" eb="314">
      <t>ザンダカ</t>
    </rPh>
    <rPh sb="315" eb="317">
      <t>ゲンショウ</t>
    </rPh>
    <rPh sb="317" eb="319">
      <t>ケイコウ</t>
    </rPh>
    <rPh sb="325" eb="328">
      <t>キギョウサイ</t>
    </rPh>
    <rPh sb="329" eb="331">
      <t>カリイレ</t>
    </rPh>
    <rPh sb="333" eb="334">
      <t>ハカ</t>
    </rPh>
    <rPh sb="336" eb="338">
      <t>シタマワ</t>
    </rPh>
    <rPh sb="396" eb="398">
      <t>キュウスイ</t>
    </rPh>
    <rPh sb="398" eb="400">
      <t>シュウエキ</t>
    </rPh>
    <rPh sb="401" eb="402">
      <t>ゲン</t>
    </rPh>
    <rPh sb="416" eb="418">
      <t>ヒキツヅ</t>
    </rPh>
    <rPh sb="450" eb="452">
      <t>シュウノウ</t>
    </rPh>
    <rPh sb="452" eb="454">
      <t>タイサク</t>
    </rPh>
    <rPh sb="454" eb="456">
      <t>キョウカ</t>
    </rPh>
    <rPh sb="456" eb="457">
      <t>エン</t>
    </rPh>
    <rPh sb="457" eb="459">
      <t>ゾウカ</t>
    </rPh>
    <rPh sb="459" eb="460">
      <t>ツト</t>
    </rPh>
    <rPh sb="480" eb="482">
      <t>ジョウショウ</t>
    </rPh>
    <rPh sb="491" eb="493">
      <t>セツゲン</t>
    </rPh>
    <rPh sb="495" eb="497">
      <t>ウワマワ</t>
    </rPh>
    <rPh sb="506" eb="508">
      <t>ヒキツヅ</t>
    </rPh>
    <rPh sb="509" eb="511">
      <t>トウシ</t>
    </rPh>
    <rPh sb="512" eb="515">
      <t>コウリツカ</t>
    </rPh>
    <rPh sb="516" eb="518">
      <t>ヒヨウ</t>
    </rPh>
    <rPh sb="518" eb="520">
      <t>サクゲン</t>
    </rPh>
    <rPh sb="521" eb="522">
      <t>ツト</t>
    </rPh>
    <rPh sb="551" eb="552">
      <t>ヒク</t>
    </rPh>
    <rPh sb="553" eb="555">
      <t>スイジュン</t>
    </rPh>
    <rPh sb="556" eb="558">
      <t>スイイ</t>
    </rPh>
    <rPh sb="567" eb="569">
      <t>コンゴ</t>
    </rPh>
    <rPh sb="570" eb="572">
      <t>シセツ</t>
    </rPh>
    <rPh sb="572" eb="574">
      <t>コウシン</t>
    </rPh>
    <rPh sb="574" eb="575">
      <t>ジ</t>
    </rPh>
    <rPh sb="581" eb="582">
      <t>ミズ</t>
    </rPh>
    <rPh sb="582" eb="584">
      <t>ジュヨウ</t>
    </rPh>
    <rPh sb="585" eb="587">
      <t>ジョウキョウ</t>
    </rPh>
    <rPh sb="588" eb="589">
      <t>フ</t>
    </rPh>
    <rPh sb="589" eb="591">
      <t>カンパ</t>
    </rPh>
    <rPh sb="592" eb="594">
      <t>エイキョウ</t>
    </rPh>
    <rPh sb="597" eb="600">
      <t>キュウスイカン</t>
    </rPh>
    <rPh sb="601" eb="603">
      <t>ロウスイ</t>
    </rPh>
    <rPh sb="604" eb="606">
      <t>タハツ</t>
    </rPh>
    <rPh sb="619" eb="621">
      <t>テキセイ</t>
    </rPh>
    <rPh sb="622" eb="624">
      <t>シセツ</t>
    </rPh>
    <rPh sb="624" eb="626">
      <t>キボ</t>
    </rPh>
    <rPh sb="628" eb="630">
      <t>コウシン</t>
    </rPh>
    <rPh sb="632" eb="633">
      <t>オコナ</t>
    </rPh>
    <rPh sb="642" eb="645">
      <t>ゼンネンド</t>
    </rPh>
    <rPh sb="655" eb="656">
      <t>ゲン</t>
    </rPh>
    <rPh sb="656" eb="657">
      <t>ショウ</t>
    </rPh>
    <rPh sb="659" eb="661">
      <t>ルイジ</t>
    </rPh>
    <rPh sb="666" eb="668">
      <t>シタマワ</t>
    </rPh>
    <rPh sb="677" eb="679">
      <t>ヒキツヅ</t>
    </rPh>
    <rPh sb="680" eb="683">
      <t>ケイカクテキ</t>
    </rPh>
    <rPh sb="684" eb="686">
      <t>カノウ</t>
    </rPh>
    <rPh sb="687" eb="688">
      <t>カギ</t>
    </rPh>
    <rPh sb="689" eb="691">
      <t>ロウキュウ</t>
    </rPh>
    <rPh sb="691" eb="693">
      <t>カンロコウシンオコナロウスイケンスウシュクゲンツトユウシュウリツコウジョウハカ</t>
    </rPh>
    <phoneticPr fontId="4"/>
  </si>
  <si>
    <t>①有形固定資産減価償却率及び②管路経年化率ともに，類似団体平均と同様増加傾向にあることから，今後，老朽化が進む施設を更新するための財源確保や更新時期の平準化を図り，可能な限り計画的な施設更新に努める。
③管路更新率は，前年度から0.01ポイント増加したものの，類似団体平均を下回っていることから，引続き老朽化が進む管路を更新するための財源確保や更新時期の平準化を図り，可能な限り計画的な管路更新に努める。</t>
    <rPh sb="109" eb="112">
      <t>ゼンネンド</t>
    </rPh>
    <rPh sb="122" eb="124">
      <t>ゾウカ</t>
    </rPh>
    <rPh sb="137" eb="139">
      <t>シタマワ</t>
    </rPh>
    <rPh sb="148" eb="150">
      <t>ヒキツヅ</t>
    </rPh>
    <rPh sb="157" eb="159">
      <t>カンロ</t>
    </rPh>
    <rPh sb="193" eb="195">
      <t>カンロ</t>
    </rPh>
    <rPh sb="195" eb="19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</si>
</sst>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0.27</c:v>
                </c:pt>
                <c:pt idx="2">
                  <c:v>0.24</c:v>
                </c:pt>
                <c:pt idx="3">
                  <c:v>0.12</c:v>
                </c:pt>
                <c:pt idx="4">
                  <c:v>0.13</c:v>
                </c:pt>
              </c:numCache>
            </c:numRef>
          </c:val>
          <c:extLst>
            <c:ext xmlns:c16="http://schemas.microsoft.com/office/drawing/2014/chart" uri="{C3380CC4-5D6E-409C-BE32-E72D297353CC}">
              <c16:uniqueId val="{00000000-E85F-4FA6-BFE3-1A3B528DC8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85F-4FA6-BFE3-1A3B528DC8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69.75</c:v>
                </c:pt>
                <c:pt idx="1">
                  <c:v>68.459999999999994</c:v>
                </c:pt>
                <c:pt idx="2">
                  <c:v>68.91</c:v>
                </c:pt>
                <c:pt idx="3">
                  <c:v>66.81</c:v>
                </c:pt>
                <c:pt idx="4">
                  <c:v>66.209999999999994</c:v>
                </c:pt>
              </c:numCache>
            </c:numRef>
          </c:val>
          <c:extLst>
            <c:ext xmlns:c16="http://schemas.microsoft.com/office/drawing/2014/chart" uri="{C3380CC4-5D6E-409C-BE32-E72D297353CC}">
              <c16:uniqueId val="{00000000-CE67-4DA0-8AE2-6F2DDB96D4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CE67-4DA0-8AE2-6F2DDB96D4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84.03</c:v>
                </c:pt>
                <c:pt idx="1">
                  <c:v>83.28</c:v>
                </c:pt>
                <c:pt idx="2">
                  <c:v>83.13</c:v>
                </c:pt>
                <c:pt idx="3">
                  <c:v>83.91</c:v>
                </c:pt>
                <c:pt idx="4">
                  <c:v>81.760000000000005</c:v>
                </c:pt>
              </c:numCache>
            </c:numRef>
          </c:val>
          <c:extLst>
            <c:ext xmlns:c16="http://schemas.microsoft.com/office/drawing/2014/chart" uri="{C3380CC4-5D6E-409C-BE32-E72D297353CC}">
              <c16:uniqueId val="{00000000-855C-461A-A56A-EFC2E98218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855C-461A-A56A-EFC2E98218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105.65</c:v>
                </c:pt>
                <c:pt idx="1">
                  <c:v>104.73</c:v>
                </c:pt>
                <c:pt idx="2">
                  <c:v>104.75</c:v>
                </c:pt>
                <c:pt idx="3">
                  <c:v>107.28</c:v>
                </c:pt>
                <c:pt idx="4">
                  <c:v>111.59</c:v>
                </c:pt>
              </c:numCache>
            </c:numRef>
          </c:val>
          <c:extLst>
            <c:ext xmlns:c16="http://schemas.microsoft.com/office/drawing/2014/chart" uri="{C3380CC4-5D6E-409C-BE32-E72D297353CC}">
              <c16:uniqueId val="{00000000-2071-4AFA-B05C-0D88FB0A1C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2071-4AFA-B05C-0D88FB0A1C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52.24</c:v>
                </c:pt>
                <c:pt idx="1">
                  <c:v>53.14</c:v>
                </c:pt>
                <c:pt idx="2">
                  <c:v>54.61</c:v>
                </c:pt>
                <c:pt idx="3">
                  <c:v>56.38</c:v>
                </c:pt>
                <c:pt idx="4">
                  <c:v>57.23</c:v>
                </c:pt>
              </c:numCache>
            </c:numRef>
          </c:val>
          <c:extLst>
            <c:ext xmlns:c16="http://schemas.microsoft.com/office/drawing/2014/chart" uri="{C3380CC4-5D6E-409C-BE32-E72D297353CC}">
              <c16:uniqueId val="{00000000-FA7E-497A-BB8D-4B23679E3B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A7E-497A-BB8D-4B23679E3B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19.91</c:v>
                </c:pt>
                <c:pt idx="1">
                  <c:v>11.59</c:v>
                </c:pt>
                <c:pt idx="2">
                  <c:v>12.39</c:v>
                </c:pt>
                <c:pt idx="3">
                  <c:v>13.41</c:v>
                </c:pt>
                <c:pt idx="4">
                  <c:v>15.27</c:v>
                </c:pt>
              </c:numCache>
            </c:numRef>
          </c:val>
          <c:extLst>
            <c:ext xmlns:c16="http://schemas.microsoft.com/office/drawing/2014/chart" uri="{C3380CC4-5D6E-409C-BE32-E72D297353CC}">
              <c16:uniqueId val="{00000000-6142-474E-BBB4-1BE93F4CAF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142-474E-BBB4-1BE93F4CAF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1D-4FC7-92AB-734DF68B5C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F1D-4FC7-92AB-734DF68B5C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379.5</c:v>
                </c:pt>
                <c:pt idx="1">
                  <c:v>384.02</c:v>
                </c:pt>
                <c:pt idx="2">
                  <c:v>348.79</c:v>
                </c:pt>
                <c:pt idx="3">
                  <c:v>345.76</c:v>
                </c:pt>
                <c:pt idx="4">
                  <c:v>357.56</c:v>
                </c:pt>
              </c:numCache>
            </c:numRef>
          </c:val>
          <c:extLst>
            <c:ext xmlns:c16="http://schemas.microsoft.com/office/drawing/2014/chart" uri="{C3380CC4-5D6E-409C-BE32-E72D297353CC}">
              <c16:uniqueId val="{00000000-30A1-4386-BA96-13EC28D0CF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0A1-4386-BA96-13EC28D0CF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538.39</c:v>
                </c:pt>
                <c:pt idx="1">
                  <c:v>543.97</c:v>
                </c:pt>
                <c:pt idx="2">
                  <c:v>516.44000000000005</c:v>
                </c:pt>
                <c:pt idx="3">
                  <c:v>490.96</c:v>
                </c:pt>
                <c:pt idx="4">
                  <c:v>542.98</c:v>
                </c:pt>
              </c:numCache>
            </c:numRef>
          </c:val>
          <c:extLst>
            <c:ext xmlns:c16="http://schemas.microsoft.com/office/drawing/2014/chart" uri="{C3380CC4-5D6E-409C-BE32-E72D297353CC}">
              <c16:uniqueId val="{00000000-CE69-4313-AD99-3D6F006971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CE69-4313-AD99-3D6F006971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98.85</c:v>
                </c:pt>
                <c:pt idx="1">
                  <c:v>100.66</c:v>
                </c:pt>
                <c:pt idx="2">
                  <c:v>101.07</c:v>
                </c:pt>
                <c:pt idx="3">
                  <c:v>103.29</c:v>
                </c:pt>
                <c:pt idx="4">
                  <c:v>92.16</c:v>
                </c:pt>
              </c:numCache>
            </c:numRef>
          </c:val>
          <c:extLst>
            <c:ext xmlns:c16="http://schemas.microsoft.com/office/drawing/2014/chart" uri="{C3380CC4-5D6E-409C-BE32-E72D297353CC}">
              <c16:uniqueId val="{00000000-FD3C-4C7F-88E2-6FA8092562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FD3C-4C7F-88E2-6FA8092562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208.22</c:v>
                </c:pt>
                <c:pt idx="1">
                  <c:v>205.18</c:v>
                </c:pt>
                <c:pt idx="2">
                  <c:v>203.35</c:v>
                </c:pt>
                <c:pt idx="3">
                  <c:v>199.93</c:v>
                </c:pt>
                <c:pt idx="4">
                  <c:v>204.82</c:v>
                </c:pt>
              </c:numCache>
            </c:numRef>
          </c:val>
          <c:extLst>
            <c:ext xmlns:c16="http://schemas.microsoft.com/office/drawing/2014/chart" uri="{C3380CC4-5D6E-409C-BE32-E72D297353CC}">
              <c16:uniqueId val="{00000000-8898-4710-BA22-4A185BDA13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8898-4710-BA22-4A185BDA13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2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常陸太田市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48222</v>
      </c>
      <c r="AM8" s="66"/>
      <c r="AN8" s="66"/>
      <c r="AO8" s="66"/>
      <c r="AP8" s="66"/>
      <c r="AQ8" s="66"/>
      <c r="AR8" s="66"/>
      <c r="AS8" s="66"/>
      <c r="AT8" s="37">
        <f>データ!$S$6</f>
        <v>371.99</v>
      </c>
      <c r="AU8" s="38"/>
      <c r="AV8" s="38"/>
      <c r="AW8" s="38"/>
      <c r="AX8" s="38"/>
      <c r="AY8" s="38"/>
      <c r="AZ8" s="38"/>
      <c r="BA8" s="38"/>
      <c r="BB8" s="55">
        <f>データ!$T$6</f>
        <v>129.63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63.28</v>
      </c>
      <c r="J10" s="38"/>
      <c r="K10" s="38"/>
      <c r="L10" s="38"/>
      <c r="M10" s="38"/>
      <c r="N10" s="38"/>
      <c r="O10" s="65"/>
      <c r="P10" s="55">
        <f>データ!$P$6</f>
        <v>85.12</v>
      </c>
      <c r="Q10" s="55"/>
      <c r="R10" s="55"/>
      <c r="S10" s="55"/>
      <c r="T10" s="55"/>
      <c r="U10" s="55"/>
      <c r="V10" s="55"/>
      <c r="W10" s="66">
        <f>データ!$Q$6</f>
        <v>3768</v>
      </c>
      <c r="X10" s="66"/>
      <c r="Y10" s="66"/>
      <c r="Z10" s="66"/>
      <c r="AA10" s="66"/>
      <c r="AB10" s="66"/>
      <c r="AC10" s="66"/>
      <c r="AD10" s="2"/>
      <c r="AE10" s="2"/>
      <c r="AF10" s="2"/>
      <c r="AG10" s="2"/>
      <c r="AH10" s="2"/>
      <c r="AI10" s="2"/>
      <c r="AJ10" s="2"/>
      <c r="AK10" s="2"/>
      <c r="AL10" s="66">
        <f>データ!$U$6</f>
        <v>40787</v>
      </c>
      <c r="AM10" s="66"/>
      <c r="AN10" s="66"/>
      <c r="AO10" s="66"/>
      <c r="AP10" s="66"/>
      <c r="AQ10" s="66"/>
      <c r="AR10" s="66"/>
      <c r="AS10" s="66"/>
      <c r="AT10" s="37">
        <f>データ!$V$6</f>
        <v>171.48</v>
      </c>
      <c r="AU10" s="38"/>
      <c r="AV10" s="38"/>
      <c r="AW10" s="38"/>
      <c r="AX10" s="38"/>
      <c r="AY10" s="38"/>
      <c r="AZ10" s="38"/>
      <c r="BA10" s="38"/>
      <c r="BB10" s="55">
        <f>データ!$W$6</f>
        <v>237.85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VTe/bZsZD+3aLh/Sq+l7bbQ8JPCvfXbE6NN0sadRcsXE3Tls9RtuLxxZJcDUzwi1/+XDUR+QeA6sN1q6Lb6OQ==" saltValue="paQWdQn5iKTyzhzyRIUA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82121</v>
      </c>
      <c r="D6" s="20">
        <f t="shared" si="3"/>
        <v>46</v>
      </c>
      <c r="E6" s="20">
        <f t="shared" si="3"/>
        <v>1</v>
      </c>
      <c r="F6" s="20">
        <f t="shared" si="3"/>
        <v>0</v>
      </c>
      <c r="G6" s="20">
        <f t="shared" si="3"/>
        <v>1</v>
      </c>
      <c r="H6" s="20" t="str">
        <f t="shared" si="3"/>
        <v>茨城県　常陸太田市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63.28</v>
      </c>
      <c r="P6" s="21">
        <f t="shared" si="3"/>
        <v>85.12</v>
      </c>
      <c r="Q6" s="21">
        <f t="shared" si="3"/>
        <v>3768</v>
      </c>
      <c r="R6" s="21">
        <f t="shared" si="3"/>
        <v>48222</v>
      </c>
      <c r="S6" s="21">
        <f t="shared" si="3"/>
        <v>371.99</v>
      </c>
      <c r="T6" s="21">
        <f t="shared" si="3"/>
        <v>129.63</v>
      </c>
      <c r="U6" s="21">
        <f t="shared" si="3"/>
        <v>40787</v>
      </c>
      <c r="V6" s="21">
        <f t="shared" si="3"/>
        <v>171.48</v>
      </c>
      <c r="W6" s="21">
        <f t="shared" si="3"/>
        <v>237.85</v>
      </c>
      <c r="X6" s="22">
        <f>IF(X7="",NA(),X7)</f>
        <v>105.65</v>
      </c>
      <c r="Y6" s="22">
        <f t="shared" ref="Y6:AG6" si="4">IF(Y7="",NA(),Y7)</f>
        <v>104.73</v>
      </c>
      <c r="Z6" s="22">
        <f t="shared" si="4"/>
        <v>104.75</v>
      </c>
      <c r="AA6" s="22">
        <f t="shared" si="4"/>
        <v>107.28</v>
      </c>
      <c r="AB6" s="22">
        <f t="shared" si="4"/>
        <v>111.59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379.5</v>
      </c>
      <c r="AU6" s="22">
        <f t="shared" ref="AU6:BC6" si="6">IF(AU7="",NA(),AU7)</f>
        <v>384.02</v>
      </c>
      <c r="AV6" s="22">
        <f t="shared" si="6"/>
        <v>348.79</v>
      </c>
      <c r="AW6" s="22">
        <f t="shared" si="6"/>
        <v>345.76</v>
      </c>
      <c r="AX6" s="22">
        <f t="shared" si="6"/>
        <v>357.56</v>
      </c>
      <c r="AY6" s="22">
        <f t="shared" si="6"/>
        <v>366.03</v>
      </c>
      <c r="AZ6" s="22">
        <f t="shared" si="6"/>
        <v>365.18</v>
      </c>
      <c r="BA6" s="22">
        <f t="shared" si="6"/>
        <v>327.77</v>
      </c>
      <c r="BB6" s="22">
        <f t="shared" si="6"/>
        <v>338.02</v>
      </c>
      <c r="BC6" s="22">
        <f t="shared" si="6"/>
        <v>345.94</v>
      </c>
      <c r="BD6" s="21" t="str">
        <f>IF(BD7="","",IF(BD7="-","【-】","【"&amp;SUBSTITUTE(TEXT(BD7,"#,##0.00"),"-","△")&amp;"】"))</f>
        <v>【252.29】</v>
      </c>
      <c r="BE6" s="22">
        <f>IF(BE7="",NA(),BE7)</f>
        <v>538.39</v>
      </c>
      <c r="BF6" s="22">
        <f t="shared" ref="BF6:BN6" si="7">IF(BF7="",NA(),BF7)</f>
        <v>543.97</v>
      </c>
      <c r="BG6" s="22">
        <f t="shared" si="7"/>
        <v>516.44000000000005</v>
      </c>
      <c r="BH6" s="22">
        <f t="shared" si="7"/>
        <v>490.96</v>
      </c>
      <c r="BI6" s="22">
        <f t="shared" si="7"/>
        <v>542.98</v>
      </c>
      <c r="BJ6" s="22">
        <f t="shared" si="7"/>
        <v>370.12</v>
      </c>
      <c r="BK6" s="22">
        <f t="shared" si="7"/>
        <v>371.65</v>
      </c>
      <c r="BL6" s="22">
        <f t="shared" si="7"/>
        <v>397.1</v>
      </c>
      <c r="BM6" s="22">
        <f t="shared" si="7"/>
        <v>379.91</v>
      </c>
      <c r="BN6" s="22">
        <f t="shared" si="7"/>
        <v>386.61</v>
      </c>
      <c r="BO6" s="21" t="str">
        <f>IF(BO7="","",IF(BO7="-","【-】","【"&amp;SUBSTITUTE(TEXT(BO7,"#,##0.00"),"-","△")&amp;"】"))</f>
        <v>【268.07】</v>
      </c>
      <c r="BP6" s="22">
        <f>IF(BP7="",NA(),BP7)</f>
        <v>98.85</v>
      </c>
      <c r="BQ6" s="22">
        <f t="shared" ref="BQ6:BY6" si="8">IF(BQ7="",NA(),BQ7)</f>
        <v>100.66</v>
      </c>
      <c r="BR6" s="22">
        <f t="shared" si="8"/>
        <v>101.07</v>
      </c>
      <c r="BS6" s="22">
        <f t="shared" si="8"/>
        <v>103.29</v>
      </c>
      <c r="BT6" s="22">
        <f t="shared" si="8"/>
        <v>92.16</v>
      </c>
      <c r="BU6" s="22">
        <f t="shared" si="8"/>
        <v>100.42</v>
      </c>
      <c r="BV6" s="22">
        <f t="shared" si="8"/>
        <v>98.77</v>
      </c>
      <c r="BW6" s="22">
        <f t="shared" si="8"/>
        <v>95.79</v>
      </c>
      <c r="BX6" s="22">
        <f t="shared" si="8"/>
        <v>98.3</v>
      </c>
      <c r="BY6" s="22">
        <f t="shared" si="8"/>
        <v>93.82</v>
      </c>
      <c r="BZ6" s="21" t="str">
        <f>IF(BZ7="","",IF(BZ7="-","【-】","【"&amp;SUBSTITUTE(TEXT(BZ7,"#,##0.00"),"-","△")&amp;"】"))</f>
        <v>【97.47】</v>
      </c>
      <c r="CA6" s="22">
        <f>IF(CA7="",NA(),CA7)</f>
        <v>208.22</v>
      </c>
      <c r="CB6" s="22">
        <f t="shared" ref="CB6:CJ6" si="9">IF(CB7="",NA(),CB7)</f>
        <v>205.18</v>
      </c>
      <c r="CC6" s="22">
        <f t="shared" si="9"/>
        <v>203.35</v>
      </c>
      <c r="CD6" s="22">
        <f t="shared" si="9"/>
        <v>199.93</v>
      </c>
      <c r="CE6" s="22">
        <f t="shared" si="9"/>
        <v>204.82</v>
      </c>
      <c r="CF6" s="22">
        <f t="shared" si="9"/>
        <v>171.67</v>
      </c>
      <c r="CG6" s="22">
        <f t="shared" si="9"/>
        <v>173.67</v>
      </c>
      <c r="CH6" s="22">
        <f t="shared" si="9"/>
        <v>171.13</v>
      </c>
      <c r="CI6" s="22">
        <f t="shared" si="9"/>
        <v>173.7</v>
      </c>
      <c r="CJ6" s="22">
        <f t="shared" si="9"/>
        <v>178.94</v>
      </c>
      <c r="CK6" s="21" t="str">
        <f>IF(CK7="","",IF(CK7="-","【-】","【"&amp;SUBSTITUTE(TEXT(CK7,"#,##0.00"),"-","△")&amp;"】"))</f>
        <v>【174.75】</v>
      </c>
      <c r="CL6" s="22">
        <f>IF(CL7="",NA(),CL7)</f>
        <v>69.75</v>
      </c>
      <c r="CM6" s="22">
        <f t="shared" ref="CM6:CU6" si="10">IF(CM7="",NA(),CM7)</f>
        <v>68.459999999999994</v>
      </c>
      <c r="CN6" s="22">
        <f t="shared" si="10"/>
        <v>68.91</v>
      </c>
      <c r="CO6" s="22">
        <f t="shared" si="10"/>
        <v>66.81</v>
      </c>
      <c r="CP6" s="22">
        <f t="shared" si="10"/>
        <v>66.209999999999994</v>
      </c>
      <c r="CQ6" s="22">
        <f t="shared" si="10"/>
        <v>59.74</v>
      </c>
      <c r="CR6" s="22">
        <f t="shared" si="10"/>
        <v>59.67</v>
      </c>
      <c r="CS6" s="22">
        <f t="shared" si="10"/>
        <v>60.12</v>
      </c>
      <c r="CT6" s="22">
        <f t="shared" si="10"/>
        <v>60.34</v>
      </c>
      <c r="CU6" s="22">
        <f t="shared" si="10"/>
        <v>59.54</v>
      </c>
      <c r="CV6" s="21" t="str">
        <f>IF(CV7="","",IF(CV7="-","【-】","【"&amp;SUBSTITUTE(TEXT(CV7,"#,##0.00"),"-","△")&amp;"】"))</f>
        <v>【59.97】</v>
      </c>
      <c r="CW6" s="22">
        <f>IF(CW7="",NA(),CW7)</f>
        <v>84.03</v>
      </c>
      <c r="CX6" s="22">
        <f t="shared" ref="CX6:DF6" si="11">IF(CX7="",NA(),CX7)</f>
        <v>83.28</v>
      </c>
      <c r="CY6" s="22">
        <f t="shared" si="11"/>
        <v>83.13</v>
      </c>
      <c r="CZ6" s="22">
        <f t="shared" si="11"/>
        <v>83.91</v>
      </c>
      <c r="DA6" s="22">
        <f t="shared" si="11"/>
        <v>81.760000000000005</v>
      </c>
      <c r="DB6" s="22">
        <f t="shared" si="11"/>
        <v>84.8</v>
      </c>
      <c r="DC6" s="22">
        <f t="shared" si="11"/>
        <v>84.6</v>
      </c>
      <c r="DD6" s="22">
        <f t="shared" si="11"/>
        <v>84.24</v>
      </c>
      <c r="DE6" s="22">
        <f t="shared" si="11"/>
        <v>84.19</v>
      </c>
      <c r="DF6" s="22">
        <f t="shared" si="11"/>
        <v>83.93</v>
      </c>
      <c r="DG6" s="21" t="str">
        <f>IF(DG7="","",IF(DG7="-","【-】","【"&amp;SUBSTITUTE(TEXT(DG7,"#,##0.00"),"-","△")&amp;"】"))</f>
        <v>【89.76】</v>
      </c>
      <c r="DH6" s="22">
        <f>IF(DH7="",NA(),DH7)</f>
        <v>52.24</v>
      </c>
      <c r="DI6" s="22">
        <f t="shared" ref="DI6:DQ6" si="12">IF(DI7="",NA(),DI7)</f>
        <v>53.14</v>
      </c>
      <c r="DJ6" s="22">
        <f t="shared" si="12"/>
        <v>54.61</v>
      </c>
      <c r="DK6" s="22">
        <f t="shared" si="12"/>
        <v>56.38</v>
      </c>
      <c r="DL6" s="22">
        <f t="shared" si="12"/>
        <v>57.23</v>
      </c>
      <c r="DM6" s="22">
        <f t="shared" si="12"/>
        <v>47.66</v>
      </c>
      <c r="DN6" s="22">
        <f t="shared" si="12"/>
        <v>48.17</v>
      </c>
      <c r="DO6" s="22">
        <f t="shared" si="12"/>
        <v>48.83</v>
      </c>
      <c r="DP6" s="22">
        <f t="shared" si="12"/>
        <v>49.96</v>
      </c>
      <c r="DQ6" s="22">
        <f t="shared" si="12"/>
        <v>50.82</v>
      </c>
      <c r="DR6" s="21" t="str">
        <f>IF(DR7="","",IF(DR7="-","【-】","【"&amp;SUBSTITUTE(TEXT(DR7,"#,##0.00"),"-","△")&amp;"】"))</f>
        <v>【51.51】</v>
      </c>
      <c r="DS6" s="22">
        <f>IF(DS7="",NA(),DS7)</f>
        <v>19.91</v>
      </c>
      <c r="DT6" s="22">
        <f t="shared" ref="DT6:EB6" si="13">IF(DT7="",NA(),DT7)</f>
        <v>11.59</v>
      </c>
      <c r="DU6" s="22">
        <f t="shared" si="13"/>
        <v>12.39</v>
      </c>
      <c r="DV6" s="22">
        <f t="shared" si="13"/>
        <v>13.41</v>
      </c>
      <c r="DW6" s="22">
        <f t="shared" si="13"/>
        <v>15.27</v>
      </c>
      <c r="DX6" s="22">
        <f t="shared" si="13"/>
        <v>15.1</v>
      </c>
      <c r="DY6" s="22">
        <f t="shared" si="13"/>
        <v>17.12</v>
      </c>
      <c r="DZ6" s="22">
        <f t="shared" si="13"/>
        <v>18.18</v>
      </c>
      <c r="EA6" s="22">
        <f t="shared" si="13"/>
        <v>19.32</v>
      </c>
      <c r="EB6" s="22">
        <f t="shared" si="13"/>
        <v>21.16</v>
      </c>
      <c r="EC6" s="21" t="str">
        <f>IF(EC7="","",IF(EC7="-","【-】","【"&amp;SUBSTITUTE(TEXT(EC7,"#,##0.00"),"-","△")&amp;"】"))</f>
        <v>【23.75】</v>
      </c>
      <c r="ED6" s="22">
        <f>IF(ED7="",NA(),ED7)</f>
        <v>0.42</v>
      </c>
      <c r="EE6" s="22">
        <f t="shared" ref="EE6:EM6" si="14">IF(EE7="",NA(),EE7)</f>
        <v>0.27</v>
      </c>
      <c r="EF6" s="22">
        <f t="shared" si="14"/>
        <v>0.24</v>
      </c>
      <c r="EG6" s="22">
        <f t="shared" si="14"/>
        <v>0.12</v>
      </c>
      <c r="EH6" s="22">
        <f t="shared" si="14"/>
        <v>0.13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82121</v>
      </c>
      <c r="D7" s="24">
        <v>46</v>
      </c>
      <c r="E7" s="24">
        <v>1</v>
      </c>
      <c r="F7" s="24">
        <v>0</v>
      </c>
      <c r="G7" s="24">
        <v>1</v>
      </c>
      <c r="H7" s="24" t="s">
        <v>93</v>
      </c>
      <c r="I7" s="24" t="s">
        <v>94</v>
      </c>
      <c r="J7" s="24" t="s">
        <v>95</v>
      </c>
      <c r="K7" s="24" t="s">
        <v>96</v>
      </c>
      <c r="L7" s="24" t="s">
        <v>97</v>
      </c>
      <c r="M7" s="24" t="s">
        <v>98</v>
      </c>
      <c r="N7" s="25" t="s">
        <v>99</v>
      </c>
      <c r="O7" s="25">
        <v>63.28</v>
      </c>
      <c r="P7" s="25">
        <v>85.12</v>
      </c>
      <c r="Q7" s="25">
        <v>3768</v>
      </c>
      <c r="R7" s="25">
        <v>48222</v>
      </c>
      <c r="S7" s="25">
        <v>371.99</v>
      </c>
      <c r="T7" s="25">
        <v>129.63</v>
      </c>
      <c r="U7" s="25">
        <v>40787</v>
      </c>
      <c r="V7" s="25">
        <v>171.48</v>
      </c>
      <c r="W7" s="25">
        <v>237.85</v>
      </c>
      <c r="X7" s="25">
        <v>105.65</v>
      </c>
      <c r="Y7" s="25">
        <v>104.73</v>
      </c>
      <c r="Z7" s="25">
        <v>104.75</v>
      </c>
      <c r="AA7" s="25">
        <v>107.28</v>
      </c>
      <c r="AB7" s="25">
        <v>111.59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379.5</v>
      </c>
      <c r="AU7" s="25">
        <v>384.02</v>
      </c>
      <c r="AV7" s="25">
        <v>348.79</v>
      </c>
      <c r="AW7" s="25">
        <v>345.76</v>
      </c>
      <c r="AX7" s="25">
        <v>357.56</v>
      </c>
      <c r="AY7" s="25">
        <v>366.03</v>
      </c>
      <c r="AZ7" s="25">
        <v>365.18</v>
      </c>
      <c r="BA7" s="25">
        <v>327.77</v>
      </c>
      <c r="BB7" s="25">
        <v>338.02</v>
      </c>
      <c r="BC7" s="25">
        <v>345.94</v>
      </c>
      <c r="BD7" s="25">
        <v>252.29</v>
      </c>
      <c r="BE7" s="25">
        <v>538.39</v>
      </c>
      <c r="BF7" s="25">
        <v>543.97</v>
      </c>
      <c r="BG7" s="25">
        <v>516.44000000000005</v>
      </c>
      <c r="BH7" s="25">
        <v>490.96</v>
      </c>
      <c r="BI7" s="25">
        <v>542.98</v>
      </c>
      <c r="BJ7" s="25">
        <v>370.12</v>
      </c>
      <c r="BK7" s="25">
        <v>371.65</v>
      </c>
      <c r="BL7" s="25">
        <v>397.1</v>
      </c>
      <c r="BM7" s="25">
        <v>379.91</v>
      </c>
      <c r="BN7" s="25">
        <v>386.61</v>
      </c>
      <c r="BO7" s="25">
        <v>268.07</v>
      </c>
      <c r="BP7" s="25">
        <v>98.85</v>
      </c>
      <c r="BQ7" s="25">
        <v>100.66</v>
      </c>
      <c r="BR7" s="25">
        <v>101.07</v>
      </c>
      <c r="BS7" s="25">
        <v>103.29</v>
      </c>
      <c r="BT7" s="25">
        <v>92.16</v>
      </c>
      <c r="BU7" s="25">
        <v>100.42</v>
      </c>
      <c r="BV7" s="25">
        <v>98.77</v>
      </c>
      <c r="BW7" s="25">
        <v>95.79</v>
      </c>
      <c r="BX7" s="25">
        <v>98.3</v>
      </c>
      <c r="BY7" s="25">
        <v>93.82</v>
      </c>
      <c r="BZ7" s="25">
        <v>97.47</v>
      </c>
      <c r="CA7" s="25">
        <v>208.22</v>
      </c>
      <c r="CB7" s="25">
        <v>205.18</v>
      </c>
      <c r="CC7" s="25">
        <v>203.35</v>
      </c>
      <c r="CD7" s="25">
        <v>199.93</v>
      </c>
      <c r="CE7" s="25">
        <v>204.82</v>
      </c>
      <c r="CF7" s="25">
        <v>171.67</v>
      </c>
      <c r="CG7" s="25">
        <v>173.67</v>
      </c>
      <c r="CH7" s="25">
        <v>171.13</v>
      </c>
      <c r="CI7" s="25">
        <v>173.7</v>
      </c>
      <c r="CJ7" s="25">
        <v>178.94</v>
      </c>
      <c r="CK7" s="25">
        <v>174.75</v>
      </c>
      <c r="CL7" s="25">
        <v>69.75</v>
      </c>
      <c r="CM7" s="25">
        <v>68.459999999999994</v>
      </c>
      <c r="CN7" s="25">
        <v>68.91</v>
      </c>
      <c r="CO7" s="25">
        <v>66.81</v>
      </c>
      <c r="CP7" s="25">
        <v>66.209999999999994</v>
      </c>
      <c r="CQ7" s="25">
        <v>59.74</v>
      </c>
      <c r="CR7" s="25">
        <v>59.67</v>
      </c>
      <c r="CS7" s="25">
        <v>60.12</v>
      </c>
      <c r="CT7" s="25">
        <v>60.34</v>
      </c>
      <c r="CU7" s="25">
        <v>59.54</v>
      </c>
      <c r="CV7" s="25">
        <v>59.97</v>
      </c>
      <c r="CW7" s="25">
        <v>84.03</v>
      </c>
      <c r="CX7" s="25">
        <v>83.28</v>
      </c>
      <c r="CY7" s="25">
        <v>83.13</v>
      </c>
      <c r="CZ7" s="25">
        <v>83.91</v>
      </c>
      <c r="DA7" s="25">
        <v>81.760000000000005</v>
      </c>
      <c r="DB7" s="25">
        <v>84.8</v>
      </c>
      <c r="DC7" s="25">
        <v>84.6</v>
      </c>
      <c r="DD7" s="25">
        <v>84.24</v>
      </c>
      <c r="DE7" s="25">
        <v>84.19</v>
      </c>
      <c r="DF7" s="25">
        <v>83.93</v>
      </c>
      <c r="DG7" s="25">
        <v>89.76</v>
      </c>
      <c r="DH7" s="25">
        <v>52.24</v>
      </c>
      <c r="DI7" s="25">
        <v>53.14</v>
      </c>
      <c r="DJ7" s="25">
        <v>54.61</v>
      </c>
      <c r="DK7" s="25">
        <v>56.38</v>
      </c>
      <c r="DL7" s="25">
        <v>57.23</v>
      </c>
      <c r="DM7" s="25">
        <v>47.66</v>
      </c>
      <c r="DN7" s="25">
        <v>48.17</v>
      </c>
      <c r="DO7" s="25">
        <v>48.83</v>
      </c>
      <c r="DP7" s="25">
        <v>49.96</v>
      </c>
      <c r="DQ7" s="25">
        <v>50.82</v>
      </c>
      <c r="DR7" s="25">
        <v>51.51</v>
      </c>
      <c r="DS7" s="25">
        <v>19.91</v>
      </c>
      <c r="DT7" s="25">
        <v>11.59</v>
      </c>
      <c r="DU7" s="25">
        <v>12.39</v>
      </c>
      <c r="DV7" s="25">
        <v>13.41</v>
      </c>
      <c r="DW7" s="25">
        <v>15.27</v>
      </c>
      <c r="DX7" s="25">
        <v>15.1</v>
      </c>
      <c r="DY7" s="25">
        <v>17.12</v>
      </c>
      <c r="DZ7" s="25">
        <v>18.18</v>
      </c>
      <c r="EA7" s="25">
        <v>19.32</v>
      </c>
      <c r="EB7" s="25">
        <v>21.16</v>
      </c>
      <c r="EC7" s="25">
        <v>23.75</v>
      </c>
      <c r="ED7" s="25">
        <v>0.42</v>
      </c>
      <c r="EE7" s="25">
        <v>0.27</v>
      </c>
      <c r="EF7" s="25">
        <v>0.24</v>
      </c>
      <c r="EG7" s="25">
        <v>0.12</v>
      </c>
      <c r="EH7" s="25">
        <v>0.13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2024-01-31T07:00:44Z</cp:lastPrinted>
  <dcterms:created xsi:type="dcterms:W3CDTF">2023-12-05T00:50:00Z</dcterms:created>
  <dcterms:modified xsi:type="dcterms:W3CDTF">2024-02-05T04:42:08Z</dcterms:modified>
  <cp:category/>
</cp:coreProperties>
</file>