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tcgnas001\data\≪管理係≫\■01 地方公営企業\R5\05 経営比較分析表\20240118 公営企業に係る経営比較分析表（令和４年度決算）の分析等について\★提出\"/>
    </mc:Choice>
  </mc:AlternateContent>
  <xr:revisionPtr revIDLastSave="0" documentId="13_ncr:1_{F8E5ED51-70D8-48F3-8BCF-553EE4807FDF}" xr6:coauthVersionLast="36" xr6:coauthVersionMax="36" xr10:uidLastSave="{00000000-0000-0000-0000-000000000000}"/>
  <workbookProtection workbookAlgorithmName="SHA-512" workbookHashValue="KvQXcgh27kgDe+vJ+bjBOc4wzdLAlrc8953Og7hq7S3jVQTiPdl4lVXK/mV2H9obNQpRbYPzxTlKo/2MQNVhEg==" workbookSaltValue="ewUkceHwJpfMrAw8S6mecg=="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W10" i="4" s="1"/>
  <c r="P6" i="5"/>
  <c r="O6" i="5"/>
  <c r="N6" i="5"/>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BB10" i="4"/>
  <c r="AT10" i="4"/>
  <c r="AL10" i="4"/>
  <c r="P10" i="4"/>
  <c r="I10" i="4"/>
  <c r="B10" i="4"/>
  <c r="BB8" i="4"/>
  <c r="AL8" i="4"/>
  <c r="P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<sst xmlns="http://schemas.openxmlformats.org/spreadsheetml/2006/main" count="236" uniqueCount="120">
  <si>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</si>
  <si>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</si>
  <si>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</si>
  <si>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</si>
  <si>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</si>
  <si>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</si>
  <si>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</si>
  <si>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</si>
  <si>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</si>
  <si>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</si>
  <si>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</si>
  <si>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</si>
  <si>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</si>
  <si>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</si>
  <si>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</si>
  <si>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</si>
  <si>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</si>
  <si>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</si>
  <si>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</si>
  <si>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</si>
  <si>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</si>
  <si>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</si>
  <si>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</si>
  <si>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</si>
  <si>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</si>
  <si>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</si>
  <si>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</si>
  <si>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</si>
  <si>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</si>
  <si>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</si>
  <si>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</si>
  <si>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</si>
  <si>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</si>
  <si>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</si>
  <si>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</si>
  <si>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</si>
  <si>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</si>
  <si>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</si>
  <si>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</si>
  <si>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</si>
  <si>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</si>
  <si>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</si>
  <si>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</si>
  <si>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</si>
  <si>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</si>
  <si>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</si>
  <si>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</si>
  <si>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</si>
  <si>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</si>
  <si>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</si>
  <si>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</si>
  <si>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</si>
  <si>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</si>
  <si>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</si>
  <si>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</si>
  <si>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</si>
  <si>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</si>
  <si>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</si>
  <si>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</si>
  <si>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</si>
  <si>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</si>
  <si>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</si>
  <si>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</si>
  <si>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</si>
  <si>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</si>
  <si>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</si>
  <si>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</si>
  <si>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</si>
  <si>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</si>
  <si>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</si>
  <si>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</si>
  <si>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</si>
  <si>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</si>
  <si>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</si>
  <si>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</si>
  <si>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</si>
  <si>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</si>
  <si>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</si>
  <si>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</si>
  <si>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</si>
  <si>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</si>
  <si>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</si>
  <si>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</si>
  <si>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</si>
  <si>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</si>
  <si>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</si>
  <si>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</si>
  <si>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</si>
  <si>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</si>
  <si>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</si>
  <si>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</si>
  <si>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</si>
  <si>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</si>
  <si>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</si>
  <si>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</si>
  <si>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</si>
  <si>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</si>
  <si>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</si>
  <si>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土浦市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</si>
  <si>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</si>
  <si>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</si>
  <si>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</si>
  <si>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</si>
  <si>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</si>
  <si>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</si>
  <si>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</si>
  <si>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</si>
  <si>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</si>
  <si>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</si>
  <si>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</si>
  <si>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</si>
  <si>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</si>
  <si>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</si>
  <si>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</si>
  <si>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</si>
  <si>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</si>
  <si>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</si>
  <si>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6施設のうち5施設で供用開始から20年以上経過しており、施設修繕や機器の更新工事を実施している。今後、更新が必要となる施設・管渠等が年々増大することが懸念される。
　このため、施設の長寿命化及び機能強化に向け、令和2年度に策定した最適整備構想に基づき、計画的な改築・更新を行い、事業費の平準化を図る。</t>
    <rPh sb="2" eb="4">
      <t>シセツ</t>
    </rPh>
    <rPh sb="8" eb="10">
      <t>シセツ</t>
    </rPh>
    <rPh sb="11" eb="15">
      <t>キョウヨウカイシ</t>
    </rPh>
    <rPh sb="19" eb="20">
      <t>ネン</t>
    </rPh>
    <rPh sb="20" eb="22">
      <t>イジョウ</t>
    </rPh>
    <rPh sb="22" eb="24">
      <t>ケイカ</t>
    </rPh>
    <rPh sb="29" eb="31">
      <t>シセツ</t>
    </rPh>
    <rPh sb="31" eb="33">
      <t>シュウゼン</t>
    </rPh>
    <rPh sb="34" eb="36">
      <t>キキ</t>
    </rPh>
    <rPh sb="37" eb="41">
      <t>コウシンコウジ</t>
    </rPh>
    <rPh sb="42" eb="44">
      <t>ジッシ</t>
    </rPh>
    <rPh sb="49" eb="51">
      <t>コンゴ</t>
    </rPh>
    <rPh sb="52" eb="54">
      <t>コウシン</t>
    </rPh>
    <rPh sb="55" eb="57">
      <t>ヒツヨウ</t>
    </rPh>
    <rPh sb="60" eb="62">
      <t>シセツ</t>
    </rPh>
    <rPh sb="63" eb="65">
      <t>カンキョ</t>
    </rPh>
    <rPh sb="65" eb="66">
      <t>トウ</t>
    </rPh>
    <rPh sb="67" eb="69">
      <t>ネンネン</t>
    </rPh>
    <rPh sb="69" eb="71">
      <t>ゾウダイ</t>
    </rPh>
    <rPh sb="76" eb="78">
      <t>ケネン</t>
    </rPh>
    <rPh sb="89" eb="91">
      <t>シセツ</t>
    </rPh>
    <rPh sb="92" eb="96">
      <t>チョウジュミョウカ</t>
    </rPh>
    <rPh sb="96" eb="97">
      <t>オヨ</t>
    </rPh>
    <rPh sb="98" eb="102">
      <t>キノウキョウカ</t>
    </rPh>
    <rPh sb="103" eb="104">
      <t>ム</t>
    </rPh>
    <rPh sb="106" eb="108">
      <t>レイワ</t>
    </rPh>
    <rPh sb="109" eb="111">
      <t>ネンド</t>
    </rPh>
    <rPh sb="112" eb="114">
      <t>サクテイ</t>
    </rPh>
    <rPh sb="116" eb="122">
      <t>サイテキセイビコウソウ</t>
    </rPh>
    <rPh sb="123" eb="124">
      <t>モト</t>
    </rPh>
    <rPh sb="127" eb="130">
      <t>ケイカクテキ</t>
    </rPh>
    <rPh sb="131" eb="133">
      <t>カイチク</t>
    </rPh>
    <rPh sb="134" eb="136">
      <t>コウシン</t>
    </rPh>
    <rPh sb="137" eb="138">
      <t>オコナ</t>
    </rPh>
    <rPh sb="140" eb="143">
      <t>ジギョウヒ</t>
    </rPh>
    <rPh sb="144" eb="147">
      <t>ヘイジュンカ</t>
    </rPh>
    <rPh sb="148" eb="149">
      <t>ハカ</t>
    </rPh>
    <phoneticPr fontId="4"/>
  </si>
  <si>
    <t>　地方債償還金の減少や、令和6年度に予定している公営企業会計の適用により、経営状況の改善・効率化が期待される一方、一般会計からの繰入金による収支の均衡に頼らざるを得ない状況が続いている。
　施設の多くが供用開始から20年以上経過した状況の中、施設の老朽化に伴う大規模修繕や更新投資の増大に加えて、利用者の減少に伴う使用料収入の減少が見込まれることから、適切な施設更新や使用料未納対策等を行い、令和2年度に策定した経営戦略を基に、更なる経営改善を図る。</t>
    <rPh sb="1" eb="4">
      <t>チホウサイ</t>
    </rPh>
    <rPh sb="4" eb="7">
      <t>ショウカンキン</t>
    </rPh>
    <rPh sb="8" eb="10">
      <t>ゲンショウ</t>
    </rPh>
    <rPh sb="12" eb="14">
      <t>レイワ</t>
    </rPh>
    <rPh sb="15" eb="17">
      <t>ネンド</t>
    </rPh>
    <rPh sb="18" eb="20">
      <t>ヨテイ</t>
    </rPh>
    <rPh sb="24" eb="30">
      <t>コウエイキギョウカイケイ</t>
    </rPh>
    <rPh sb="31" eb="33">
      <t>テキヨウ</t>
    </rPh>
    <rPh sb="37" eb="41">
      <t>ケイエイジョウキョウ</t>
    </rPh>
    <rPh sb="42" eb="44">
      <t>カイゼン</t>
    </rPh>
    <rPh sb="45" eb="48">
      <t>コウリツカ</t>
    </rPh>
    <rPh sb="49" eb="51">
      <t>キタイ</t>
    </rPh>
    <rPh sb="54" eb="56">
      <t>イッポウ</t>
    </rPh>
    <rPh sb="57" eb="61">
      <t>イッパンカイケイ</t>
    </rPh>
    <rPh sb="64" eb="67">
      <t>クリイレキン</t>
    </rPh>
    <rPh sb="70" eb="72">
      <t>シュウシ</t>
    </rPh>
    <rPh sb="73" eb="75">
      <t>キンコウ</t>
    </rPh>
    <rPh sb="76" eb="77">
      <t>タヨ</t>
    </rPh>
    <rPh sb="81" eb="82">
      <t>エ</t>
    </rPh>
    <rPh sb="84" eb="86">
      <t>ジョウキョウ</t>
    </rPh>
    <rPh sb="87" eb="88">
      <t>ツヅ</t>
    </rPh>
    <rPh sb="95" eb="97">
      <t>シセツ</t>
    </rPh>
    <rPh sb="98" eb="99">
      <t>オオ</t>
    </rPh>
    <rPh sb="101" eb="105">
      <t>キョウヨウカイシ</t>
    </rPh>
    <rPh sb="109" eb="112">
      <t>ネンイジョウ</t>
    </rPh>
    <rPh sb="112" eb="114">
      <t>ケイカ</t>
    </rPh>
    <rPh sb="116" eb="118">
      <t>ジョウキョウ</t>
    </rPh>
    <rPh sb="119" eb="120">
      <t>ナカ</t>
    </rPh>
    <rPh sb="121" eb="123">
      <t>シセツ</t>
    </rPh>
    <rPh sb="124" eb="127">
      <t>ロウキュウカ</t>
    </rPh>
    <rPh sb="128" eb="129">
      <t>トモナ</t>
    </rPh>
    <rPh sb="130" eb="133">
      <t>ダイキボ</t>
    </rPh>
    <rPh sb="133" eb="135">
      <t>シュウゼン</t>
    </rPh>
    <rPh sb="136" eb="140">
      <t>コウシントウシ</t>
    </rPh>
    <rPh sb="141" eb="143">
      <t>ゾウダイ</t>
    </rPh>
    <rPh sb="144" eb="145">
      <t>クワ</t>
    </rPh>
    <rPh sb="155" eb="156">
      <t>トモナ</t>
    </rPh>
    <rPh sb="163" eb="165">
      <t>ゲンショウ</t>
    </rPh>
    <rPh sb="166" eb="168">
      <t>ミコ</t>
    </rPh>
    <rPh sb="176" eb="178">
      <t>テキセツ</t>
    </rPh>
    <rPh sb="179" eb="183">
      <t>シセツコウシン</t>
    </rPh>
    <rPh sb="187" eb="189">
      <t>ミノウ</t>
    </rPh>
    <rPh sb="191" eb="192">
      <t>トウ</t>
    </rPh>
    <rPh sb="193" eb="194">
      <t>オコナ</t>
    </rPh>
    <rPh sb="196" eb="198">
      <t>レイワ</t>
    </rPh>
    <rPh sb="199" eb="201">
      <t>ネンド</t>
    </rPh>
    <rPh sb="202" eb="204">
      <t>サクテイ</t>
    </rPh>
    <rPh sb="206" eb="210">
      <t>ケイエイセンリャク</t>
    </rPh>
    <rPh sb="211" eb="212">
      <t>モト</t>
    </rPh>
    <rPh sb="214" eb="215">
      <t>サラ</t>
    </rPh>
    <rPh sb="217" eb="221">
      <t>ケイエイカイゼン</t>
    </rPh>
    <rPh sb="222" eb="223">
      <t>ハカ</t>
    </rPh>
    <phoneticPr fontId="4"/>
  </si>
  <si>
    <t>①収益的収支比率
　支払消費税の皆減等により前年比7.19ポイント増加したが、一般会計から多額の繰入金を充当しており、収益構造の改善が必要である。
④企業債残高対事業規模比率
　地方債残高は減少傾向にある。地方債償還金については、一般会計で全額負担しているため、当該指標は0％となっている。
⑤経費回収率
　類似団体平均値を上回っているが、汚水処理費を使用料収入で賄えていない状況である。今後も処理施設の老朽化による修繕や施設の維持管理に係る費用の増加が見込まれるため、経費削減と施設使用料の未納解消に努める必要がある。
⑥汚水処理原価
　類似団体平均値と比べやや低く抑えられているものの、老朽化による修繕費用の増加や施設更新に係る投資的経費の増加が見込まれるため、より一層の効率的な経営が求められる。
⑦施設利用率
　類似団体平均値を上回っているが、今後は利用者の減少に伴い、処理水量の減少が見込まれる。必要に応じて、施設の統廃合等を検討する必要がある。
⑧水洗化率
　戸別訪問等を中心とした普及啓発活動や接続工事費補助金支給の効果により、類似団体平均値を上回っており、引き続き水洗化普及事業を推進する。</t>
    <rPh sb="1" eb="4">
      <t>シュウエキテキ</t>
    </rPh>
    <rPh sb="4" eb="6">
      <t>シュウシ</t>
    </rPh>
    <rPh sb="6" eb="8">
      <t>ヒリツ</t>
    </rPh>
    <rPh sb="10" eb="15">
      <t>シハライショウヒゼイ</t>
    </rPh>
    <rPh sb="16" eb="18">
      <t>カイゲン</t>
    </rPh>
    <rPh sb="18" eb="19">
      <t>トウ</t>
    </rPh>
    <rPh sb="33" eb="35">
      <t>ゾウカ</t>
    </rPh>
    <rPh sb="39" eb="40">
      <t>タカ</t>
    </rPh>
    <rPh sb="41" eb="43">
      <t>スウチ</t>
    </rPh>
    <rPh sb="44" eb="46">
      <t>スイイ</t>
    </rPh>
    <rPh sb="54" eb="57">
      <t>シヨウリョウ</t>
    </rPh>
    <rPh sb="74" eb="79">
      <t>シュウエキテキシシュツ</t>
    </rPh>
    <rPh sb="80" eb="81">
      <t>タカ</t>
    </rPh>
    <rPh sb="82" eb="84">
      <t>スウチ</t>
    </rPh>
    <rPh sb="89" eb="91">
      <t>チホウ</t>
    </rPh>
    <rPh sb="93" eb="96">
      <t>キギョウサイ</t>
    </rPh>
    <rPh sb="96" eb="98">
      <t>ザンダカ</t>
    </rPh>
    <rPh sb="98" eb="99">
      <t>タイ</t>
    </rPh>
    <rPh sb="99" eb="103">
      <t>ジギョウキボ</t>
    </rPh>
    <rPh sb="107" eb="112">
      <t>チホウサイザンダカ</t>
    </rPh>
    <rPh sb="113" eb="117">
      <t>ゲンショウケイコウ</t>
    </rPh>
    <rPh sb="121" eb="127">
      <t>チホウサイショウカンキン</t>
    </rPh>
    <rPh sb="131" eb="135">
      <t>トウガイシヒョウ</t>
    </rPh>
    <rPh sb="144" eb="148">
      <t>イッパンカイケイ</t>
    </rPh>
    <rPh sb="149" eb="151">
      <t>ゼンガク</t>
    </rPh>
    <rPh sb="151" eb="153">
      <t>フタン</t>
    </rPh>
    <rPh sb="154" eb="158">
      <t>ルイジダンタイ</t>
    </rPh>
    <rPh sb="158" eb="160">
      <t>ヘイキン</t>
    </rPh>
    <rPh sb="160" eb="161">
      <t>アタイ</t>
    </rPh>
    <rPh sb="162" eb="164">
      <t>ウワマワ</t>
    </rPh>
    <rPh sb="170" eb="175">
      <t>オスイショリヒ</t>
    </rPh>
    <rPh sb="182" eb="187">
      <t>ケイヒカイシュウリツ</t>
    </rPh>
    <rPh sb="199" eb="201">
      <t>シタマワ</t>
    </rPh>
    <rPh sb="202" eb="204">
      <t>スイジュン</t>
    </rPh>
    <rPh sb="211" eb="213">
      <t>コンゴ</t>
    </rPh>
    <rPh sb="215" eb="219">
      <t>ショリシセツ</t>
    </rPh>
    <rPh sb="220" eb="223">
      <t>ロウキュウカ</t>
    </rPh>
    <rPh sb="226" eb="228">
      <t>シュウゼン</t>
    </rPh>
    <rPh sb="229" eb="231">
      <t>シセツ</t>
    </rPh>
    <rPh sb="235" eb="237">
      <t>ケイヒ</t>
    </rPh>
    <rPh sb="237" eb="239">
      <t>ヒヨウ</t>
    </rPh>
    <rPh sb="240" eb="242">
      <t>ゾウカ</t>
    </rPh>
    <rPh sb="243" eb="245">
      <t>ミコ</t>
    </rPh>
    <rPh sb="254" eb="256">
      <t>ヒツヨウ</t>
    </rPh>
    <rPh sb="260" eb="263">
      <t>シヨウリョウ</t>
    </rPh>
    <rPh sb="276" eb="277">
      <t>アタイ</t>
    </rPh>
    <rPh sb="280" eb="286">
      <t>オスイショリゲンカ</t>
    </rPh>
    <rPh sb="309" eb="313">
      <t>シセツコウシン</t>
    </rPh>
    <rPh sb="314" eb="315">
      <t>カカ</t>
    </rPh>
    <rPh sb="316" eb="321">
      <t>トウシテキケイヒ</t>
    </rPh>
    <rPh sb="322" eb="324">
      <t>ゾウカ</t>
    </rPh>
    <rPh sb="325" eb="327">
      <t>ミコ</t>
    </rPh>
    <rPh sb="335" eb="337">
      <t>イッソウ</t>
    </rPh>
    <rPh sb="338" eb="341">
      <t>コウリツテキ</t>
    </rPh>
    <rPh sb="342" eb="344">
      <t>ケイエイ</t>
    </rPh>
    <rPh sb="345" eb="346">
      <t>モト</t>
    </rPh>
    <rPh sb="353" eb="358">
      <t>シセツリヨウリツ</t>
    </rPh>
    <rPh sb="360" eb="367">
      <t>ルイジダンタイヘイキンチ</t>
    </rPh>
    <rPh sb="368" eb="370">
      <t>ウワマワ</t>
    </rPh>
    <rPh sb="376" eb="378">
      <t>コンゴ</t>
    </rPh>
    <rPh sb="379" eb="382">
      <t>リヨウシャ</t>
    </rPh>
    <rPh sb="383" eb="385">
      <t>ゲンショウ</t>
    </rPh>
    <rPh sb="386" eb="387">
      <t>トモナ</t>
    </rPh>
    <rPh sb="389" eb="393">
      <t>ショリスイリョウ</t>
    </rPh>
    <rPh sb="394" eb="396">
      <t>ゲンショウ</t>
    </rPh>
    <rPh sb="397" eb="399">
      <t>ミコ</t>
    </rPh>
    <rPh sb="403" eb="405">
      <t>ヒツヨウ</t>
    </rPh>
    <rPh sb="406" eb="407">
      <t>オウ</t>
    </rPh>
    <rPh sb="410" eb="412">
      <t>シセツ</t>
    </rPh>
    <rPh sb="413" eb="416">
      <t>トウハイゴウ</t>
    </rPh>
    <rPh sb="416" eb="417">
      <t>トウ</t>
    </rPh>
    <rPh sb="418" eb="420">
      <t>ケントウ</t>
    </rPh>
    <rPh sb="422" eb="424">
      <t>ヒツヨウ</t>
    </rPh>
    <rPh sb="430" eb="434">
      <t>スイセンカリツ</t>
    </rPh>
    <rPh sb="436" eb="440">
      <t>コベツホウモン</t>
    </rPh>
    <rPh sb="440" eb="441">
      <t>トウ</t>
    </rPh>
    <rPh sb="442" eb="444">
      <t>チュウシン</t>
    </rPh>
    <rPh sb="447" eb="453">
      <t>フキュウケイハツカツドウ</t>
    </rPh>
    <rPh sb="454" eb="462">
      <t>セツゾクコウジヒホジョキン</t>
    </rPh>
    <rPh sb="462" eb="464">
      <t>シキュウ</t>
    </rPh>
    <rPh sb="465" eb="467">
      <t>コウカ</t>
    </rPh>
    <rPh sb="479" eb="481">
      <t>ウワマワ</t>
    </rPh>
    <rPh sb="486" eb="487">
      <t>ヒ</t>
    </rPh>
    <rPh sb="488" eb="489">
      <t>ツヅ</t>
    </rPh>
    <rPh sb="490" eb="493">
      <t>スイセンカ</t>
    </rPh>
    <rPh sb="493" eb="495">
      <t>フキュウ</t>
    </rPh>
    <rPh sb="495" eb="497">
      <t>ジギョウ</t>
    </rPh>
    <rPh sb="498" eb="500">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</si>
</sst>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5F-4C70-953E-54DCBD5F754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155F-4C70-953E-54DCBD5F754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61.92</c:v>
                </c:pt>
                <c:pt idx="1">
                  <c:v>67.739999999999995</c:v>
                </c:pt>
                <c:pt idx="2">
                  <c:v>68.11</c:v>
                </c:pt>
                <c:pt idx="3">
                  <c:v>70.650000000000006</c:v>
                </c:pt>
                <c:pt idx="4">
                  <c:v>61.8</c:v>
                </c:pt>
              </c:numCache>
            </c:numRef>
          </c:val>
          <c:extLst>
            <c:ext xmlns:c16="http://schemas.microsoft.com/office/drawing/2014/chart" uri="{C3380CC4-5D6E-409C-BE32-E72D297353CC}">
              <c16:uniqueId val="{00000000-B9B7-49C6-99B3-434BB1FECFD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54.06</c:v>
                </c:pt>
                <c:pt idx="2">
                  <c:v>55.26</c:v>
                </c:pt>
                <c:pt idx="3">
                  <c:v>54.54</c:v>
                </c:pt>
                <c:pt idx="4">
                  <c:v>52.9</c:v>
                </c:pt>
              </c:numCache>
            </c:numRef>
          </c:val>
          <c:smooth val="0"/>
          <c:extLst>
            <c:ext xmlns:c16="http://schemas.microsoft.com/office/drawing/2014/chart" uri="{C3380CC4-5D6E-409C-BE32-E72D297353CC}">
              <c16:uniqueId val="{00000001-B9B7-49C6-99B3-434BB1FECFD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95.47</c:v>
                </c:pt>
                <c:pt idx="1">
                  <c:v>95.38</c:v>
                </c:pt>
                <c:pt idx="2">
                  <c:v>95.42</c:v>
                </c:pt>
                <c:pt idx="3">
                  <c:v>95.43</c:v>
                </c:pt>
                <c:pt idx="4">
                  <c:v>95.43</c:v>
                </c:pt>
              </c:numCache>
            </c:numRef>
          </c:val>
          <c:extLst>
            <c:ext xmlns:c16="http://schemas.microsoft.com/office/drawing/2014/chart" uri="{C3380CC4-5D6E-409C-BE32-E72D297353CC}">
              <c16:uniqueId val="{00000000-30CE-47E9-B885-7D1B6DB388D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90.11</c:v>
                </c:pt>
                <c:pt idx="2">
                  <c:v>90.52</c:v>
                </c:pt>
                <c:pt idx="3">
                  <c:v>90.3</c:v>
                </c:pt>
                <c:pt idx="4">
                  <c:v>90.3</c:v>
                </c:pt>
              </c:numCache>
            </c:numRef>
          </c:val>
          <c:smooth val="0"/>
          <c:extLst>
            <c:ext xmlns:c16="http://schemas.microsoft.com/office/drawing/2014/chart" uri="{C3380CC4-5D6E-409C-BE32-E72D297353CC}">
              <c16:uniqueId val="{00000001-30CE-47E9-B885-7D1B6DB388D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112.88</c:v>
                </c:pt>
                <c:pt idx="3">
                  <c:v>92.81</c:v>
                </c:pt>
                <c:pt idx="4">
                  <c:v>100</c:v>
                </c:pt>
              </c:numCache>
            </c:numRef>
          </c:val>
          <c:extLst>
            <c:ext xmlns:c16="http://schemas.microsoft.com/office/drawing/2014/chart" uri="{C3380CC4-5D6E-409C-BE32-E72D297353CC}">
              <c16:uniqueId val="{00000000-F240-4DE6-A518-7A06732172C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40-4DE6-A518-7A06732172C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F7-45C7-BED3-8C037F7879C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F7-45C7-BED3-8C037F7879C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B3-4DC2-8CF2-7E6FB9C0C9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B3-4DC2-8CF2-7E6FB9C0C9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98-4780-89D7-C0B2E44AA75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98-4780-89D7-C0B2E44AA75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28-495B-9431-DBA8AF981B3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28-495B-9431-DBA8AF981B3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28-4983-8221-3C1ED929B84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654.71</c:v>
                </c:pt>
                <c:pt idx="2">
                  <c:v>783.8</c:v>
                </c:pt>
                <c:pt idx="3">
                  <c:v>778.81</c:v>
                </c:pt>
                <c:pt idx="4">
                  <c:v>718.49</c:v>
                </c:pt>
              </c:numCache>
            </c:numRef>
          </c:val>
          <c:smooth val="0"/>
          <c:extLst>
            <c:ext xmlns:c16="http://schemas.microsoft.com/office/drawing/2014/chart" uri="{C3380CC4-5D6E-409C-BE32-E72D297353CC}">
              <c16:uniqueId val="{00000001-CE28-4983-8221-3C1ED929B84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57.99</c:v>
                </c:pt>
                <c:pt idx="1">
                  <c:v>70.81</c:v>
                </c:pt>
                <c:pt idx="2">
                  <c:v>66.89</c:v>
                </c:pt>
                <c:pt idx="3">
                  <c:v>61.94</c:v>
                </c:pt>
                <c:pt idx="4">
                  <c:v>64.92</c:v>
                </c:pt>
              </c:numCache>
            </c:numRef>
          </c:val>
          <c:extLst>
            <c:ext xmlns:c16="http://schemas.microsoft.com/office/drawing/2014/chart" uri="{C3380CC4-5D6E-409C-BE32-E72D297353CC}">
              <c16:uniqueId val="{00000000-D38C-45EC-BAAD-950DF972066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65.37</c:v>
                </c:pt>
                <c:pt idx="2">
                  <c:v>68.11</c:v>
                </c:pt>
                <c:pt idx="3">
                  <c:v>67.23</c:v>
                </c:pt>
                <c:pt idx="4">
                  <c:v>61.82</c:v>
                </c:pt>
              </c:numCache>
            </c:numRef>
          </c:val>
          <c:smooth val="0"/>
          <c:extLst>
            <c:ext xmlns:c16="http://schemas.microsoft.com/office/drawing/2014/chart" uri="{C3380CC4-5D6E-409C-BE32-E72D297353CC}">
              <c16:uniqueId val="{00000001-D38C-45EC-BAAD-950DF972066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265.23</c:v>
                </c:pt>
                <c:pt idx="1">
                  <c:v>200.07</c:v>
                </c:pt>
                <c:pt idx="2">
                  <c:v>211.9</c:v>
                </c:pt>
                <c:pt idx="3">
                  <c:v>219.52</c:v>
                </c:pt>
                <c:pt idx="4">
                  <c:v>238.74</c:v>
                </c:pt>
              </c:numCache>
            </c:numRef>
          </c:val>
          <c:extLst>
            <c:ext xmlns:c16="http://schemas.microsoft.com/office/drawing/2014/chart" uri="{C3380CC4-5D6E-409C-BE32-E72D297353CC}">
              <c16:uniqueId val="{00000000-FB13-4082-89EB-43CFC465B28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228.99</c:v>
                </c:pt>
                <c:pt idx="2">
                  <c:v>222.41</c:v>
                </c:pt>
                <c:pt idx="3">
                  <c:v>228.21</c:v>
                </c:pt>
                <c:pt idx="4">
                  <c:v>246.9</c:v>
                </c:pt>
              </c:numCache>
            </c:numRef>
          </c:val>
          <c:smooth val="0"/>
          <c:extLst>
            <c:ext xmlns:c16="http://schemas.microsoft.com/office/drawing/2014/chart" uri="{C3380CC4-5D6E-409C-BE32-E72D297353CC}">
              <c16:uniqueId val="{00000001-FB13-4082-89EB-43CFC465B28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A50"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茨城県　土浦市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141418</v>
      </c>
      <c r="AM8" s="37"/>
      <c r="AN8" s="37"/>
      <c r="AO8" s="37"/>
      <c r="AP8" s="37"/>
      <c r="AQ8" s="37"/>
      <c r="AR8" s="37"/>
      <c r="AS8" s="37"/>
      <c r="AT8" s="38">
        <f>データ!T6</f>
        <v>122.89</v>
      </c>
      <c r="AU8" s="38"/>
      <c r="AV8" s="38"/>
      <c r="AW8" s="38"/>
      <c r="AX8" s="38"/>
      <c r="AY8" s="38"/>
      <c r="AZ8" s="38"/>
      <c r="BA8" s="38"/>
      <c r="BB8" s="38">
        <f>データ!U6</f>
        <v>1150.77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2.6</v>
      </c>
      <c r="Q10" s="38"/>
      <c r="R10" s="38"/>
      <c r="S10" s="38"/>
      <c r="T10" s="38"/>
      <c r="U10" s="38"/>
      <c r="V10" s="38"/>
      <c r="W10" s="38">
        <f>データ!Q6</f>
        <v>100</v>
      </c>
      <c r="X10" s="38"/>
      <c r="Y10" s="38"/>
      <c r="Z10" s="38"/>
      <c r="AA10" s="38"/>
      <c r="AB10" s="38"/>
      <c r="AC10" s="38"/>
      <c r="AD10" s="37">
        <f>データ!R6</f>
        <v>4125</v>
      </c>
      <c r="AE10" s="37"/>
      <c r="AF10" s="37"/>
      <c r="AG10" s="37"/>
      <c r="AH10" s="37"/>
      <c r="AI10" s="37"/>
      <c r="AJ10" s="37"/>
      <c r="AK10" s="2"/>
      <c r="AL10" s="37">
        <f>データ!V6</f>
        <v>3673</v>
      </c>
      <c r="AM10" s="37"/>
      <c r="AN10" s="37"/>
      <c r="AO10" s="37"/>
      <c r="AP10" s="37"/>
      <c r="AQ10" s="37"/>
      <c r="AR10" s="37"/>
      <c r="AS10" s="37"/>
      <c r="AT10" s="38">
        <f>データ!W6</f>
        <v>2.5299999999999998</v>
      </c>
      <c r="AU10" s="38"/>
      <c r="AV10" s="38"/>
      <c r="AW10" s="38"/>
      <c r="AX10" s="38"/>
      <c r="AY10" s="38"/>
      <c r="AZ10" s="38"/>
      <c r="BA10" s="38"/>
      <c r="BB10" s="38">
        <f>データ!X6</f>
        <v>1451.78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YaQIz77mhMRIvhjDZm9aC2cdwEnTdZwdw+x289HqRi7aqz+CKE+YAX9TtDLHErUtsSmWP8vVhdznLI58Bfq9dg==" saltValue="mxWTKLPD6KYlBqWDGT65+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82031</v>
      </c>
      <c r="D6" s="19">
        <f t="shared" si="3"/>
        <v>47</v>
      </c>
      <c r="E6" s="19">
        <f t="shared" si="3"/>
        <v>17</v>
      </c>
      <c r="F6" s="19">
        <f t="shared" si="3"/>
        <v>5</v>
      </c>
      <c r="G6" s="19">
        <f t="shared" si="3"/>
        <v>0</v>
      </c>
      <c r="H6" s="19" t="str">
        <f t="shared" si="3"/>
        <v>茨城県　土浦市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2.6</v>
      </c>
      <c r="Q6" s="20">
        <f t="shared" si="3"/>
        <v>100</v>
      </c>
      <c r="R6" s="20">
        <f t="shared" si="3"/>
        <v>4125</v>
      </c>
      <c r="S6" s="20">
        <f t="shared" si="3"/>
        <v>141418</v>
      </c>
      <c r="T6" s="20">
        <f t="shared" si="3"/>
        <v>122.89</v>
      </c>
      <c r="U6" s="20">
        <f t="shared" si="3"/>
        <v>1150.77</v>
      </c>
      <c r="V6" s="20">
        <f t="shared" si="3"/>
        <v>3673</v>
      </c>
      <c r="W6" s="20">
        <f t="shared" si="3"/>
        <v>2.5299999999999998</v>
      </c>
      <c r="X6" s="20">
        <f t="shared" si="3"/>
        <v>1451.78</v>
      </c>
      <c r="Y6" s="21">
        <f>IF(Y7="",NA(),Y7)</f>
        <v>100</v>
      </c>
      <c r="Z6" s="21">
        <f t="shared" ref="Z6:AH6" si="4">IF(Z7="",NA(),Z7)</f>
        <v>100</v>
      </c>
      <c r="AA6" s="21">
        <f t="shared" si="4"/>
        <v>112.88</v>
      </c>
      <c r="AB6" s="21">
        <f t="shared" si="4"/>
        <v>92.81</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654.71</v>
      </c>
      <c r="BM6" s="21">
        <f t="shared" si="7"/>
        <v>783.8</v>
      </c>
      <c r="BN6" s="21">
        <f t="shared" si="7"/>
        <v>778.81</v>
      </c>
      <c r="BO6" s="21">
        <f t="shared" si="7"/>
        <v>718.49</v>
      </c>
      <c r="BP6" s="20" t="str">
        <f>IF(BP7="","",IF(BP7="-","【-】","【"&amp;SUBSTITUTE(TEXT(BP7,"#,##0.00"),"-","△")&amp;"】"))</f>
        <v>【809.19】</v>
      </c>
      <c r="BQ6" s="21">
        <f>IF(BQ7="",NA(),BQ7)</f>
        <v>57.99</v>
      </c>
      <c r="BR6" s="21">
        <f t="shared" ref="BR6:BZ6" si="8">IF(BR7="",NA(),BR7)</f>
        <v>70.81</v>
      </c>
      <c r="BS6" s="21">
        <f t="shared" si="8"/>
        <v>66.89</v>
      </c>
      <c r="BT6" s="21">
        <f t="shared" si="8"/>
        <v>61.94</v>
      </c>
      <c r="BU6" s="21">
        <f t="shared" si="8"/>
        <v>64.92</v>
      </c>
      <c r="BV6" s="21">
        <f t="shared" si="8"/>
        <v>57.77</v>
      </c>
      <c r="BW6" s="21">
        <f t="shared" si="8"/>
        <v>65.37</v>
      </c>
      <c r="BX6" s="21">
        <f t="shared" si="8"/>
        <v>68.11</v>
      </c>
      <c r="BY6" s="21">
        <f t="shared" si="8"/>
        <v>67.23</v>
      </c>
      <c r="BZ6" s="21">
        <f t="shared" si="8"/>
        <v>61.82</v>
      </c>
      <c r="CA6" s="20" t="str">
        <f>IF(CA7="","",IF(CA7="-","【-】","【"&amp;SUBSTITUTE(TEXT(CA7,"#,##0.00"),"-","△")&amp;"】"))</f>
        <v>【57.02】</v>
      </c>
      <c r="CB6" s="21">
        <f>IF(CB7="",NA(),CB7)</f>
        <v>265.23</v>
      </c>
      <c r="CC6" s="21">
        <f t="shared" ref="CC6:CK6" si="9">IF(CC7="",NA(),CC7)</f>
        <v>200.07</v>
      </c>
      <c r="CD6" s="21">
        <f t="shared" si="9"/>
        <v>211.9</v>
      </c>
      <c r="CE6" s="21">
        <f t="shared" si="9"/>
        <v>219.52</v>
      </c>
      <c r="CF6" s="21">
        <f t="shared" si="9"/>
        <v>238.74</v>
      </c>
      <c r="CG6" s="21">
        <f t="shared" si="9"/>
        <v>274.35000000000002</v>
      </c>
      <c r="CH6" s="21">
        <f t="shared" si="9"/>
        <v>228.99</v>
      </c>
      <c r="CI6" s="21">
        <f t="shared" si="9"/>
        <v>222.41</v>
      </c>
      <c r="CJ6" s="21">
        <f t="shared" si="9"/>
        <v>228.21</v>
      </c>
      <c r="CK6" s="21">
        <f t="shared" si="9"/>
        <v>246.9</v>
      </c>
      <c r="CL6" s="20" t="str">
        <f>IF(CL7="","",IF(CL7="-","【-】","【"&amp;SUBSTITUTE(TEXT(CL7,"#,##0.00"),"-","△")&amp;"】"))</f>
        <v>【273.68】</v>
      </c>
      <c r="CM6" s="21">
        <f>IF(CM7="",NA(),CM7)</f>
        <v>61.92</v>
      </c>
      <c r="CN6" s="21">
        <f t="shared" ref="CN6:CV6" si="10">IF(CN7="",NA(),CN7)</f>
        <v>67.739999999999995</v>
      </c>
      <c r="CO6" s="21">
        <f t="shared" si="10"/>
        <v>68.11</v>
      </c>
      <c r="CP6" s="21">
        <f t="shared" si="10"/>
        <v>70.650000000000006</v>
      </c>
      <c r="CQ6" s="21">
        <f t="shared" si="10"/>
        <v>61.8</v>
      </c>
      <c r="CR6" s="21">
        <f t="shared" si="10"/>
        <v>50.68</v>
      </c>
      <c r="CS6" s="21">
        <f t="shared" si="10"/>
        <v>54.06</v>
      </c>
      <c r="CT6" s="21">
        <f t="shared" si="10"/>
        <v>55.26</v>
      </c>
      <c r="CU6" s="21">
        <f t="shared" si="10"/>
        <v>54.54</v>
      </c>
      <c r="CV6" s="21">
        <f t="shared" si="10"/>
        <v>52.9</v>
      </c>
      <c r="CW6" s="20" t="str">
        <f>IF(CW7="","",IF(CW7="-","【-】","【"&amp;SUBSTITUTE(TEXT(CW7,"#,##0.00"),"-","△")&amp;"】"))</f>
        <v>【52.55】</v>
      </c>
      <c r="CX6" s="21">
        <f>IF(CX7="",NA(),CX7)</f>
        <v>95.47</v>
      </c>
      <c r="CY6" s="21">
        <f t="shared" ref="CY6:DG6" si="11">IF(CY7="",NA(),CY7)</f>
        <v>95.38</v>
      </c>
      <c r="CZ6" s="21">
        <f t="shared" si="11"/>
        <v>95.42</v>
      </c>
      <c r="DA6" s="21">
        <f t="shared" si="11"/>
        <v>95.43</v>
      </c>
      <c r="DB6" s="21">
        <f t="shared" si="11"/>
        <v>95.43</v>
      </c>
      <c r="DC6" s="21">
        <f t="shared" si="11"/>
        <v>84.86</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5" s="22" customFormat="1" x14ac:dyDescent="0.2">
      <c r="A7" s="14"/>
      <c r="B7" s="23">
        <v>2022</v>
      </c>
      <c r="C7" s="23">
        <v>82031</v>
      </c>
      <c r="D7" s="23">
        <v>47</v>
      </c>
      <c r="E7" s="23">
        <v>17</v>
      </c>
      <c r="F7" s="23">
        <v>5</v>
      </c>
      <c r="G7" s="23">
        <v>0</v>
      </c>
      <c r="H7" s="23" t="s">
        <v>98</v>
      </c>
      <c r="I7" s="23" t="s">
        <v>99</v>
      </c>
      <c r="J7" s="23" t="s">
        <v>100</v>
      </c>
      <c r="K7" s="23" t="s">
        <v>101</v>
      </c>
      <c r="L7" s="23" t="s">
        <v>102</v>
      </c>
      <c r="M7" s="23" t="s">
        <v>103</v>
      </c>
      <c r="N7" s="24" t="s">
        <v>104</v>
      </c>
      <c r="O7" s="24" t="s">
        <v>105</v>
      </c>
      <c r="P7" s="24">
        <v>2.6</v>
      </c>
      <c r="Q7" s="24">
        <v>100</v>
      </c>
      <c r="R7" s="24">
        <v>4125</v>
      </c>
      <c r="S7" s="24">
        <v>141418</v>
      </c>
      <c r="T7" s="24">
        <v>122.89</v>
      </c>
      <c r="U7" s="24">
        <v>1150.77</v>
      </c>
      <c r="V7" s="24">
        <v>3673</v>
      </c>
      <c r="W7" s="24">
        <v>2.5299999999999998</v>
      </c>
      <c r="X7" s="24">
        <v>1451.78</v>
      </c>
      <c r="Y7" s="24">
        <v>100</v>
      </c>
      <c r="Z7" s="24">
        <v>100</v>
      </c>
      <c r="AA7" s="24">
        <v>112.88</v>
      </c>
      <c r="AB7" s="24">
        <v>92.81</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654.71</v>
      </c>
      <c r="BM7" s="24">
        <v>783.8</v>
      </c>
      <c r="BN7" s="24">
        <v>778.81</v>
      </c>
      <c r="BO7" s="24">
        <v>718.49</v>
      </c>
      <c r="BP7" s="24">
        <v>809.19</v>
      </c>
      <c r="BQ7" s="24">
        <v>57.99</v>
      </c>
      <c r="BR7" s="24">
        <v>70.81</v>
      </c>
      <c r="BS7" s="24">
        <v>66.89</v>
      </c>
      <c r="BT7" s="24">
        <v>61.94</v>
      </c>
      <c r="BU7" s="24">
        <v>64.92</v>
      </c>
      <c r="BV7" s="24">
        <v>57.77</v>
      </c>
      <c r="BW7" s="24">
        <v>65.37</v>
      </c>
      <c r="BX7" s="24">
        <v>68.11</v>
      </c>
      <c r="BY7" s="24">
        <v>67.23</v>
      </c>
      <c r="BZ7" s="24">
        <v>61.82</v>
      </c>
      <c r="CA7" s="24">
        <v>57.02</v>
      </c>
      <c r="CB7" s="24">
        <v>265.23</v>
      </c>
      <c r="CC7" s="24">
        <v>200.07</v>
      </c>
      <c r="CD7" s="24">
        <v>211.9</v>
      </c>
      <c r="CE7" s="24">
        <v>219.52</v>
      </c>
      <c r="CF7" s="24">
        <v>238.74</v>
      </c>
      <c r="CG7" s="24">
        <v>274.35000000000002</v>
      </c>
      <c r="CH7" s="24">
        <v>228.99</v>
      </c>
      <c r="CI7" s="24">
        <v>222.41</v>
      </c>
      <c r="CJ7" s="24">
        <v>228.21</v>
      </c>
      <c r="CK7" s="24">
        <v>246.9</v>
      </c>
      <c r="CL7" s="24">
        <v>273.68</v>
      </c>
      <c r="CM7" s="24">
        <v>61.92</v>
      </c>
      <c r="CN7" s="24">
        <v>67.739999999999995</v>
      </c>
      <c r="CO7" s="24">
        <v>68.11</v>
      </c>
      <c r="CP7" s="24">
        <v>70.650000000000006</v>
      </c>
      <c r="CQ7" s="24">
        <v>61.8</v>
      </c>
      <c r="CR7" s="24">
        <v>50.68</v>
      </c>
      <c r="CS7" s="24">
        <v>54.06</v>
      </c>
      <c r="CT7" s="24">
        <v>55.26</v>
      </c>
      <c r="CU7" s="24">
        <v>54.54</v>
      </c>
      <c r="CV7" s="24">
        <v>52.9</v>
      </c>
      <c r="CW7" s="24">
        <v>52.55</v>
      </c>
      <c r="CX7" s="24">
        <v>95.47</v>
      </c>
      <c r="CY7" s="24">
        <v>95.38</v>
      </c>
      <c r="CZ7" s="24">
        <v>95.42</v>
      </c>
      <c r="DA7" s="24">
        <v>95.43</v>
      </c>
      <c r="DB7" s="24">
        <v>95.43</v>
      </c>
      <c r="DC7" s="24">
        <v>84.86</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0.02</v>
      </c>
      <c r="EM7" s="24">
        <v>0.01</v>
      </c>
      <c r="EN7" s="24">
        <v>0.01</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瀧本</cp:lastModifiedBy>
  <cp:lastPrinted>2024-01-18T06:12:44Z</cp:lastPrinted>
  <dcterms:created xsi:type="dcterms:W3CDTF">2023-12-12T02:52:56Z</dcterms:created>
  <dcterms:modified xsi:type="dcterms:W3CDTF">2024-01-19T01:23:22Z</dcterms:modified>
  <cp:category/>
</cp:coreProperties>
</file>