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43_境町\"/>
    </mc:Choice>
  </mc:AlternateContent>
  <workbookProtection workbookAlgorithmName="SHA-512" workbookHashValue="GBtPlTF3N/w73Arzgp8STD48+mk0zlCJmGkn2ArrxJ5FZfi0G/kjT4yUgCdKEOh9Pms/WoqIPLgE6XeDB3/0Tg==" workbookSaltValue="6HuolttjguRGgV1IYN+f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<sst xmlns="http://schemas.openxmlformats.org/spreadsheetml/2006/main" count="228" uniqueCount="113">
  <si>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</si>
  <si>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</si>
  <si>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</si>
  <si>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</si>
  <si>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</si>
  <si>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</si>
  <si>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</si>
  <si>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</si>
  <si>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</si>
  <si>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</si>
  <si>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</si>
  <si>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</si>
  <si>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</si>
  <si>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</si>
  <si>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</si>
  <si>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</si>
  <si>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</si>
  <si>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</si>
  <si>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</si>
  <si>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</si>
  <si>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</si>
  <si>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</si>
  <si>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</si>
  <si>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</si>
  <si>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</si>
  <si>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</si>
  <si>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</si>
  <si>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</si>
  <si>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</si>
  <si>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</si>
  <si>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</si>
  <si>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</si>
  <si>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</si>
  <si>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</si>
  <si>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</si>
  <si>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</si>
  <si>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</si>
  <si>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</si>
  <si>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</si>
  <si>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</si>
  <si>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</si>
  <si>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</si>
  <si>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</si>
  <si>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</si>
  <si>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</si>
  <si>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</si>
  <si>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</si>
  <si>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</si>
  <si>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</si>
  <si>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</si>
  <si>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</si>
  <si>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</si>
  <si>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</si>
  <si>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</si>
  <si>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</si>
  <si>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</si>
  <si>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</si>
  <si>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</si>
  <si>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</si>
  <si>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</si>
  <si>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</si>
  <si>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</si>
  <si>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</si>
  <si>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</si>
  <si>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</si>
  <si>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</si>
  <si>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</si>
  <si>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</si>
  <si>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</si>
  <si>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</si>
  <si>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</si>
  <si>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</si>
  <si>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</si>
  <si>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</si>
  <si>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</si>
  <si>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</si>
  <si>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</si>
  <si>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</si>
  <si>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</si>
  <si>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</si>
  <si>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</si>
  <si>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</si>
  <si>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</si>
  <si>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</si>
  <si>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</si>
  <si>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</si>
  <si>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</si>
  <si>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</si>
  <si>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</si>
  <si>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</si>
  <si>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</si>
  <si>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</si>
  <si>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</si>
  <si>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</si>
  <si>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</si>
  <si>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</si>
  <si>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</si>
  <si>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</si>
  <si>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</si>
  <si>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</si>
  <si>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</si>
  <si>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</si>
  <si>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</si>
  <si>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</si>
  <si>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</si>
  <si>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</si>
  <si>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</si>
  <si>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</si>
  <si>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</si>
  <si>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</si>
  <si>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部分で見ると,類似団体平均値に差がある項目については,固定化された費用項目の高止まりが主な要因になっております。また,施設や配水管の老朽化対策が遅れる原因は,設備投資が営業収益の増加につながらない為です。このような与えられた経営状況下,とるべき対応は限定的ではありますが,既設設備の交換・修繕を行いながら,有収率の向上と一層の経費削減により収益収支を健全な状態へ戻していくことが求められております。</t>
    <phoneticPr fontId="4"/>
  </si>
  <si>
    <t>①経常収支比率は,類似団体平均値を上回っています。その要因は,昨年度より給水収益は増加,分担金が減少と営業収益では増加となり,営業費用も前年度比減少となった為です。②累積欠損金はありません。③流動比率は100%以上あり,類似団体と比較しても良好です。比率の大幅な上昇は,引当金の取崩,未払金の精算の為です。④新規企業債が無い為,企業債残高対給水収益比率は減少しており,類似団体平均値と比較しても少なくなっております。⑤料金回収率は100%を上回り,類似団体平均値よりも高いです。要因としては,有収水量の増加と,給水収益の伸びが緩慢であるのに加え,給水原価が経常費用の減少に伴い,下がっているためです。⑥給水原価は,類似団体平均値より高くなっております。要因としては,自助努力の及ばない固定化された費用の占める割合が高いことが挙げられます。⑦施設利用率は,類似団体平均値を上回っております。理由は,配水量の増加時にあっても,配水能力が一定であった為です。⑧有収率は,類似団体平均値を上回っております。前年比減少は総有収水量は増加したものの,漏水事故等の無効水量が前年度より大幅に増加した為です。</t>
    <rPh sb="17" eb="18">
      <t>ウエ</t>
    </rPh>
    <rPh sb="31" eb="34">
      <t>サクネンド</t>
    </rPh>
    <rPh sb="41" eb="43">
      <t>ゾウカ</t>
    </rPh>
    <rPh sb="48" eb="50">
      <t>ゲンショウ</t>
    </rPh>
    <rPh sb="51" eb="53">
      <t>エイギョウ</t>
    </rPh>
    <rPh sb="53" eb="55">
      <t>シュウエキ</t>
    </rPh>
    <rPh sb="57" eb="59">
      <t>ゾウカ</t>
    </rPh>
    <rPh sb="63" eb="65">
      <t>エイギョウ</t>
    </rPh>
    <rPh sb="65" eb="67">
      <t>ヒヨウ</t>
    </rPh>
    <rPh sb="68" eb="71">
      <t>ゼンネンド</t>
    </rPh>
    <rPh sb="71" eb="72">
      <t>ヒ</t>
    </rPh>
    <rPh sb="72" eb="74">
      <t>ゲンショウ</t>
    </rPh>
    <rPh sb="78" eb="79">
      <t>タメ</t>
    </rPh>
    <rPh sb="131" eb="133">
      <t>ジョウショウ</t>
    </rPh>
    <rPh sb="135" eb="137">
      <t>ヒキアテ</t>
    </rPh>
    <rPh sb="137" eb="138">
      <t>キン</t>
    </rPh>
    <rPh sb="139" eb="141">
      <t>トリクズ</t>
    </rPh>
    <rPh sb="146" eb="148">
      <t>セイサン</t>
    </rPh>
    <rPh sb="220" eb="221">
      <t>ウエ</t>
    </rPh>
    <rPh sb="234" eb="235">
      <t>タカ</t>
    </rPh>
    <rPh sb="246" eb="250">
      <t>ユウシュウスイリョウ</t>
    </rPh>
    <rPh sb="251" eb="253">
      <t>ゾウカ</t>
    </rPh>
    <rPh sb="278" eb="282">
      <t>ケイジョウヒヨウ</t>
    </rPh>
    <rPh sb="283" eb="285">
      <t>ゲンショウ</t>
    </rPh>
    <rPh sb="286" eb="287">
      <t>トモナ</t>
    </rPh>
    <rPh sb="289" eb="290">
      <t>サ</t>
    </rPh>
    <rPh sb="452" eb="454">
      <t>ゲンショウ</t>
    </rPh>
    <rPh sb="455" eb="458">
      <t>ソウユウシュウ</t>
    </rPh>
    <rPh sb="458" eb="460">
      <t>スイリョウ</t>
    </rPh>
    <rPh sb="461" eb="463">
      <t>ゾウカ</t>
    </rPh>
    <rPh sb="480" eb="483">
      <t>ゼンネンド</t>
    </rPh>
    <rPh sb="485" eb="487">
      <t>オオハバ</t>
    </rPh>
    <rPh sb="488" eb="490">
      <t>ゾウカ</t>
    </rPh>
    <phoneticPr fontId="4"/>
  </si>
  <si>
    <t>①有形固定資産減価償却率は,増加傾向にあり,類似団体平均値と比較しても高くなっております。要因としては,給水開始時の取得資産に対して,再投資が遅れている為です。②管路経年化率は,前年比増加となっております。理由は,法定耐用年数を経過した配管の更新がなかった為です。③管路更新率は,類似団体平均値を下回っております。当該団体値が前年度よりも上がった要因としては，布設替工事が増えた為です。全体的に管路更新率が低い要因として,更新投資の見通しが不透明であることが挙げられます。</t>
    <rPh sb="92" eb="94">
      <t>ゾウカ</t>
    </rPh>
    <rPh sb="163" eb="166">
      <t>ゼンネンド</t>
    </rPh>
    <rPh sb="169" eb="170">
      <t>ア</t>
    </rPh>
    <rPh sb="173" eb="175">
      <t>ヨウイン</t>
    </rPh>
    <rPh sb="180" eb="183">
      <t>フセツガ</t>
    </rPh>
    <rPh sb="186" eb="187">
      <t>フ</t>
    </rPh>
    <rPh sb="189" eb="190">
      <t>タメ</t>
    </rPh>
    <rPh sb="193" eb="196">
      <t>ゼンタイテキ</t>
    </rPh>
    <rPh sb="197" eb="199">
      <t>カンロ</t>
    </rPh>
    <rPh sb="199" eb="202">
      <t>コウシンリツ</t>
    </rPh>
    <rPh sb="203" eb="204">
      <t>ヒク</t>
    </rPh>
    <rPh sb="205" eb="207">
      <t>ヨウイン</t>
    </rPh>
    <rPh sb="211" eb="213">
      <t>コウシン</t>
    </rPh>
    <rPh sb="213" eb="215">
      <t>トウシ</t>
    </rPh>
    <rPh sb="216" eb="218">
      <t>ミトオ</t>
    </rPh>
    <rPh sb="220" eb="223">
      <t>フトウメイ</t>
    </rPh>
    <rPh sb="229" eb="230">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</si>
</sst>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c:v>
                </c:pt>
                <c:pt idx="1">
                  <c:v>0.03</c:v>
                </c:pt>
                <c:pt idx="2">
                  <c:v>0.03</c:v>
                </c:pt>
                <c:pt idx="3">
                  <c:v>7.0000000000000007E-2</c:v>
                </c:pt>
                <c:pt idx="4">
                  <c:v>0.13</c:v>
                </c:pt>
              </c:numCache>
            </c:numRef>
          </c:val>
          <c:extLst>
            <c:ext xmlns:c16="http://schemas.microsoft.com/office/drawing/2014/chart" uri="{C3380CC4-5D6E-409C-BE32-E72D297353CC}">
              <c16:uniqueId val="{00000000-479A-4500-AFE0-F6EBBC3EA3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79A-4500-AFE0-F6EBBC3EA3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78.069999999999993</c:v>
                </c:pt>
                <c:pt idx="1">
                  <c:v>78.31</c:v>
                </c:pt>
                <c:pt idx="2">
                  <c:v>76.819999999999993</c:v>
                </c:pt>
                <c:pt idx="3">
                  <c:v>77.89</c:v>
                </c:pt>
                <c:pt idx="4">
                  <c:v>84.21</c:v>
                </c:pt>
              </c:numCache>
            </c:numRef>
          </c:val>
          <c:extLst>
            <c:ext xmlns:c16="http://schemas.microsoft.com/office/drawing/2014/chart" uri="{C3380CC4-5D6E-409C-BE32-E72D297353CC}">
              <c16:uniqueId val="{00000000-9B21-4F04-BE48-6128138210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9B21-4F04-BE48-6128138210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85.03</c:v>
                </c:pt>
                <c:pt idx="1">
                  <c:v>84.81</c:v>
                </c:pt>
                <c:pt idx="2">
                  <c:v>86.64</c:v>
                </c:pt>
                <c:pt idx="3">
                  <c:v>86.1</c:v>
                </c:pt>
                <c:pt idx="4">
                  <c:v>81.83</c:v>
                </c:pt>
              </c:numCache>
            </c:numRef>
          </c:val>
          <c:extLst>
            <c:ext xmlns:c16="http://schemas.microsoft.com/office/drawing/2014/chart" uri="{C3380CC4-5D6E-409C-BE32-E72D297353CC}">
              <c16:uniqueId val="{00000000-F6D7-4CB8-B787-EE561B2784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F6D7-4CB8-B787-EE561B2784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103.75</c:v>
                </c:pt>
                <c:pt idx="1">
                  <c:v>99.91</c:v>
                </c:pt>
                <c:pt idx="2">
                  <c:v>99.47</c:v>
                </c:pt>
                <c:pt idx="3">
                  <c:v>100.33</c:v>
                </c:pt>
                <c:pt idx="4">
                  <c:v>109.44</c:v>
                </c:pt>
              </c:numCache>
            </c:numRef>
          </c:val>
          <c:extLst>
            <c:ext xmlns:c16="http://schemas.microsoft.com/office/drawing/2014/chart" uri="{C3380CC4-5D6E-409C-BE32-E72D297353CC}">
              <c16:uniqueId val="{00000000-B834-41AB-A7A0-E446172666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834-41AB-A7A0-E446172666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69.61</c:v>
                </c:pt>
                <c:pt idx="1">
                  <c:v>71.42</c:v>
                </c:pt>
                <c:pt idx="2">
                  <c:v>72.58</c:v>
                </c:pt>
                <c:pt idx="3">
                  <c:v>73.05</c:v>
                </c:pt>
                <c:pt idx="4">
                  <c:v>73.5</c:v>
                </c:pt>
              </c:numCache>
            </c:numRef>
          </c:val>
          <c:extLst>
            <c:ext xmlns:c16="http://schemas.microsoft.com/office/drawing/2014/chart" uri="{C3380CC4-5D6E-409C-BE32-E72D297353CC}">
              <c16:uniqueId val="{00000000-C2BC-48AF-98BE-0ADEC0B36A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2BC-48AF-98BE-0ADEC0B36A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29.37</c:v>
                </c:pt>
                <c:pt idx="2">
                  <c:v>29.25</c:v>
                </c:pt>
                <c:pt idx="3">
                  <c:v>38.19</c:v>
                </c:pt>
                <c:pt idx="4">
                  <c:v>53.6</c:v>
                </c:pt>
              </c:numCache>
            </c:numRef>
          </c:val>
          <c:extLst>
            <c:ext xmlns:c16="http://schemas.microsoft.com/office/drawing/2014/chart" uri="{C3380CC4-5D6E-409C-BE32-E72D297353CC}">
              <c16:uniqueId val="{00000000-2192-4BD4-99C3-CC97553E24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2192-4BD4-99C3-CC97553E24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1C-4A61-B416-7344F51636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61C-4A61-B416-7344F51636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1696.45</c:v>
                </c:pt>
                <c:pt idx="1">
                  <c:v>2410.71</c:v>
                </c:pt>
                <c:pt idx="2">
                  <c:v>1632.15</c:v>
                </c:pt>
                <c:pt idx="3">
                  <c:v>997.95</c:v>
                </c:pt>
                <c:pt idx="4">
                  <c:v>1855.4</c:v>
                </c:pt>
              </c:numCache>
            </c:numRef>
          </c:val>
          <c:extLst>
            <c:ext xmlns:c16="http://schemas.microsoft.com/office/drawing/2014/chart" uri="{C3380CC4-5D6E-409C-BE32-E72D297353CC}">
              <c16:uniqueId val="{00000000-9D9A-40F9-B97C-CB4E9BA491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D9A-40F9-B97C-CB4E9BA491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49.68</c:v>
                </c:pt>
                <c:pt idx="1">
                  <c:v>45.59</c:v>
                </c:pt>
                <c:pt idx="2">
                  <c:v>42.24</c:v>
                </c:pt>
                <c:pt idx="3">
                  <c:v>39.65</c:v>
                </c:pt>
                <c:pt idx="4">
                  <c:v>35.869999999999997</c:v>
                </c:pt>
              </c:numCache>
            </c:numRef>
          </c:val>
          <c:extLst>
            <c:ext xmlns:c16="http://schemas.microsoft.com/office/drawing/2014/chart" uri="{C3380CC4-5D6E-409C-BE32-E72D297353CC}">
              <c16:uniqueId val="{00000000-F664-4135-806B-14E0291001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F664-4135-806B-14E0291001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91.75</c:v>
                </c:pt>
                <c:pt idx="1">
                  <c:v>91.89</c:v>
                </c:pt>
                <c:pt idx="2">
                  <c:v>91.95</c:v>
                </c:pt>
                <c:pt idx="3">
                  <c:v>90.56</c:v>
                </c:pt>
                <c:pt idx="4">
                  <c:v>100.31</c:v>
                </c:pt>
              </c:numCache>
            </c:numRef>
          </c:val>
          <c:extLst>
            <c:ext xmlns:c16="http://schemas.microsoft.com/office/drawing/2014/chart" uri="{C3380CC4-5D6E-409C-BE32-E72D297353CC}">
              <c16:uniqueId val="{00000000-2FBF-436A-A350-FEDB79A332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2FBF-436A-A350-FEDB79A332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216.17</c:v>
                </c:pt>
                <c:pt idx="1">
                  <c:v>217.78</c:v>
                </c:pt>
                <c:pt idx="2">
                  <c:v>217.85</c:v>
                </c:pt>
                <c:pt idx="3">
                  <c:v>219.01</c:v>
                </c:pt>
                <c:pt idx="4">
                  <c:v>199.2</c:v>
                </c:pt>
              </c:numCache>
            </c:numRef>
          </c:val>
          <c:extLst>
            <c:ext xmlns:c16="http://schemas.microsoft.com/office/drawing/2014/chart" uri="{C3380CC4-5D6E-409C-BE32-E72D297353CC}">
              <c16:uniqueId val="{00000000-FC2D-4F7E-BCD4-7CD2A3A201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FC2D-4F7E-BCD4-7CD2A3A201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境町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25074</v>
      </c>
      <c r="AM8" s="71"/>
      <c r="AN8" s="71"/>
      <c r="AO8" s="71"/>
      <c r="AP8" s="71"/>
      <c r="AQ8" s="71"/>
      <c r="AR8" s="71"/>
      <c r="AS8" s="71"/>
      <c r="AT8" s="67">
        <f>データ!$S$6</f>
        <v>46.59</v>
      </c>
      <c r="AU8" s="68"/>
      <c r="AV8" s="68"/>
      <c r="AW8" s="68"/>
      <c r="AX8" s="68"/>
      <c r="AY8" s="68"/>
      <c r="AZ8" s="68"/>
      <c r="BA8" s="68"/>
      <c r="BB8" s="70">
        <f>データ!$T$6</f>
        <v>538.17999999999995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89.72</v>
      </c>
      <c r="J10" s="68"/>
      <c r="K10" s="68"/>
      <c r="L10" s="68"/>
      <c r="M10" s="68"/>
      <c r="N10" s="68"/>
      <c r="O10" s="69"/>
      <c r="P10" s="70">
        <f>データ!$P$6</f>
        <v>97.09</v>
      </c>
      <c r="Q10" s="70"/>
      <c r="R10" s="70"/>
      <c r="S10" s="70"/>
      <c r="T10" s="70"/>
      <c r="U10" s="70"/>
      <c r="V10" s="70"/>
      <c r="W10" s="71">
        <f>データ!$Q$6</f>
        <v>3586</v>
      </c>
      <c r="X10" s="71"/>
      <c r="Y10" s="71"/>
      <c r="Z10" s="71"/>
      <c r="AA10" s="71"/>
      <c r="AB10" s="71"/>
      <c r="AC10" s="71"/>
      <c r="AD10" s="2"/>
      <c r="AE10" s="2"/>
      <c r="AF10" s="2"/>
      <c r="AG10" s="2"/>
      <c r="AH10" s="4"/>
      <c r="AI10" s="4"/>
      <c r="AJ10" s="4"/>
      <c r="AK10" s="4"/>
      <c r="AL10" s="71">
        <f>データ!$U$6</f>
        <v>23294</v>
      </c>
      <c r="AM10" s="71"/>
      <c r="AN10" s="71"/>
      <c r="AO10" s="71"/>
      <c r="AP10" s="71"/>
      <c r="AQ10" s="71"/>
      <c r="AR10" s="71"/>
      <c r="AS10" s="71"/>
      <c r="AT10" s="67">
        <f>データ!$V$6</f>
        <v>46.58</v>
      </c>
      <c r="AU10" s="68"/>
      <c r="AV10" s="68"/>
      <c r="AW10" s="68"/>
      <c r="AX10" s="68"/>
      <c r="AY10" s="68"/>
      <c r="AZ10" s="68"/>
      <c r="BA10" s="68"/>
      <c r="BB10" s="70">
        <f>データ!$W$6</f>
        <v>500.09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b3JbdfbN2n/6XJX9R09gaM8SsFe7fnG8eRwCsiJCoVWh+mR2vYOyv0fnwNmrhQtwm+qwSOmWaj+42JtEwnoFw==" saltValue="WXhiMWmnUSOZdL+j15LN0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85464</v>
      </c>
      <c r="D6" s="34">
        <f t="shared" si="3"/>
        <v>46</v>
      </c>
      <c r="E6" s="34">
        <f t="shared" si="3"/>
        <v>1</v>
      </c>
      <c r="F6" s="34">
        <f t="shared" si="3"/>
        <v>0</v>
      </c>
      <c r="G6" s="34">
        <f t="shared" si="3"/>
        <v>1</v>
      </c>
      <c r="H6" s="34" t="str">
        <f t="shared" si="3"/>
        <v>茨城県　境町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89.72</v>
      </c>
      <c r="P6" s="35">
        <f t="shared" si="3"/>
        <v>97.09</v>
      </c>
      <c r="Q6" s="35">
        <f t="shared" si="3"/>
        <v>3586</v>
      </c>
      <c r="R6" s="35">
        <f t="shared" si="3"/>
        <v>25074</v>
      </c>
      <c r="S6" s="35">
        <f t="shared" si="3"/>
        <v>46.59</v>
      </c>
      <c r="T6" s="35">
        <f t="shared" si="3"/>
        <v>538.17999999999995</v>
      </c>
      <c r="U6" s="35">
        <f t="shared" si="3"/>
        <v>23294</v>
      </c>
      <c r="V6" s="35">
        <f t="shared" si="3"/>
        <v>46.58</v>
      </c>
      <c r="W6" s="35">
        <f t="shared" si="3"/>
        <v>500.09</v>
      </c>
      <c r="X6" s="36">
        <f>IF(X7="",NA(),X7)</f>
        <v>103.75</v>
      </c>
      <c r="Y6" s="36">
        <f t="shared" ref="Y6:AG6" si="4">IF(Y7="",NA(),Y7)</f>
        <v>99.91</v>
      </c>
      <c r="Z6" s="36">
        <f t="shared" si="4"/>
        <v>99.47</v>
      </c>
      <c r="AA6" s="36">
        <f t="shared" si="4"/>
        <v>100.33</v>
      </c>
      <c r="AB6" s="36">
        <f t="shared" si="4"/>
        <v>109.44</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1696.45</v>
      </c>
      <c r="AU6" s="36">
        <f t="shared" ref="AU6:BC6" si="6">IF(AU7="",NA(),AU7)</f>
        <v>2410.71</v>
      </c>
      <c r="AV6" s="36">
        <f t="shared" si="6"/>
        <v>1632.15</v>
      </c>
      <c r="AW6" s="36">
        <f t="shared" si="6"/>
        <v>997.95</v>
      </c>
      <c r="AX6" s="36">
        <f t="shared" si="6"/>
        <v>1855.4</v>
      </c>
      <c r="AY6" s="36">
        <f t="shared" si="6"/>
        <v>384.34</v>
      </c>
      <c r="AZ6" s="36">
        <f t="shared" si="6"/>
        <v>359.47</v>
      </c>
      <c r="BA6" s="36">
        <f t="shared" si="6"/>
        <v>369.69</v>
      </c>
      <c r="BB6" s="36">
        <f t="shared" si="6"/>
        <v>379.08</v>
      </c>
      <c r="BC6" s="36">
        <f t="shared" si="6"/>
        <v>367.55</v>
      </c>
      <c r="BD6" s="35" t="str">
        <f>IF(BD7="","",IF(BD7="-","【-】","【"&amp;SUBSTITUTE(TEXT(BD7,"#,##0.00"),"-","△")&amp;"】"))</f>
        <v>【260.31】</v>
      </c>
      <c r="BE6" s="36">
        <f>IF(BE7="",NA(),BE7)</f>
        <v>49.68</v>
      </c>
      <c r="BF6" s="36">
        <f t="shared" ref="BF6:BN6" si="7">IF(BF7="",NA(),BF7)</f>
        <v>45.59</v>
      </c>
      <c r="BG6" s="36">
        <f t="shared" si="7"/>
        <v>42.24</v>
      </c>
      <c r="BH6" s="36">
        <f t="shared" si="7"/>
        <v>39.65</v>
      </c>
      <c r="BI6" s="36">
        <f t="shared" si="7"/>
        <v>35.869999999999997</v>
      </c>
      <c r="BJ6" s="36">
        <f t="shared" si="7"/>
        <v>380.58</v>
      </c>
      <c r="BK6" s="36">
        <f t="shared" si="7"/>
        <v>401.79</v>
      </c>
      <c r="BL6" s="36">
        <f t="shared" si="7"/>
        <v>402.99</v>
      </c>
      <c r="BM6" s="36">
        <f t="shared" si="7"/>
        <v>398.98</v>
      </c>
      <c r="BN6" s="36">
        <f t="shared" si="7"/>
        <v>418.68</v>
      </c>
      <c r="BO6" s="35" t="str">
        <f>IF(BO7="","",IF(BO7="-","【-】","【"&amp;SUBSTITUTE(TEXT(BO7,"#,##0.00"),"-","△")&amp;"】"))</f>
        <v>【275.67】</v>
      </c>
      <c r="BP6" s="36">
        <f>IF(BP7="",NA(),BP7)</f>
        <v>91.75</v>
      </c>
      <c r="BQ6" s="36">
        <f t="shared" ref="BQ6:BY6" si="8">IF(BQ7="",NA(),BQ7)</f>
        <v>91.89</v>
      </c>
      <c r="BR6" s="36">
        <f t="shared" si="8"/>
        <v>91.95</v>
      </c>
      <c r="BS6" s="36">
        <f t="shared" si="8"/>
        <v>90.56</v>
      </c>
      <c r="BT6" s="36">
        <f t="shared" si="8"/>
        <v>100.31</v>
      </c>
      <c r="BU6" s="36">
        <f t="shared" si="8"/>
        <v>102.38</v>
      </c>
      <c r="BV6" s="36">
        <f t="shared" si="8"/>
        <v>100.12</v>
      </c>
      <c r="BW6" s="36">
        <f t="shared" si="8"/>
        <v>98.66</v>
      </c>
      <c r="BX6" s="36">
        <f t="shared" si="8"/>
        <v>98.64</v>
      </c>
      <c r="BY6" s="36">
        <f t="shared" si="8"/>
        <v>94.78</v>
      </c>
      <c r="BZ6" s="35" t="str">
        <f>IF(BZ7="","",IF(BZ7="-","【-】","【"&amp;SUBSTITUTE(TEXT(BZ7,"#,##0.00"),"-","△")&amp;"】"))</f>
        <v>【100.05】</v>
      </c>
      <c r="CA6" s="36">
        <f>IF(CA7="",NA(),CA7)</f>
        <v>216.17</v>
      </c>
      <c r="CB6" s="36">
        <f t="shared" ref="CB6:CJ6" si="9">IF(CB7="",NA(),CB7)</f>
        <v>217.78</v>
      </c>
      <c r="CC6" s="36">
        <f t="shared" si="9"/>
        <v>217.85</v>
      </c>
      <c r="CD6" s="36">
        <f t="shared" si="9"/>
        <v>219.01</v>
      </c>
      <c r="CE6" s="36">
        <f t="shared" si="9"/>
        <v>199.2</v>
      </c>
      <c r="CF6" s="36">
        <f t="shared" si="9"/>
        <v>168.67</v>
      </c>
      <c r="CG6" s="36">
        <f t="shared" si="9"/>
        <v>174.97</v>
      </c>
      <c r="CH6" s="36">
        <f t="shared" si="9"/>
        <v>178.59</v>
      </c>
      <c r="CI6" s="36">
        <f t="shared" si="9"/>
        <v>178.92</v>
      </c>
      <c r="CJ6" s="36">
        <f t="shared" si="9"/>
        <v>181.3</v>
      </c>
      <c r="CK6" s="35" t="str">
        <f>IF(CK7="","",IF(CK7="-","【-】","【"&amp;SUBSTITUTE(TEXT(CK7,"#,##0.00"),"-","△")&amp;"】"))</f>
        <v>【166.40】</v>
      </c>
      <c r="CL6" s="36">
        <f>IF(CL7="",NA(),CL7)</f>
        <v>78.069999999999993</v>
      </c>
      <c r="CM6" s="36">
        <f t="shared" ref="CM6:CU6" si="10">IF(CM7="",NA(),CM7)</f>
        <v>78.31</v>
      </c>
      <c r="CN6" s="36">
        <f t="shared" si="10"/>
        <v>76.819999999999993</v>
      </c>
      <c r="CO6" s="36">
        <f t="shared" si="10"/>
        <v>77.89</v>
      </c>
      <c r="CP6" s="36">
        <f t="shared" si="10"/>
        <v>84.21</v>
      </c>
      <c r="CQ6" s="36">
        <f t="shared" si="10"/>
        <v>54.92</v>
      </c>
      <c r="CR6" s="36">
        <f t="shared" si="10"/>
        <v>55.63</v>
      </c>
      <c r="CS6" s="36">
        <f t="shared" si="10"/>
        <v>55.03</v>
      </c>
      <c r="CT6" s="36">
        <f t="shared" si="10"/>
        <v>55.14</v>
      </c>
      <c r="CU6" s="36">
        <f t="shared" si="10"/>
        <v>55.89</v>
      </c>
      <c r="CV6" s="35" t="str">
        <f>IF(CV7="","",IF(CV7="-","【-】","【"&amp;SUBSTITUTE(TEXT(CV7,"#,##0.00"),"-","△")&amp;"】"))</f>
        <v>【60.69】</v>
      </c>
      <c r="CW6" s="36">
        <f>IF(CW7="",NA(),CW7)</f>
        <v>85.03</v>
      </c>
      <c r="CX6" s="36">
        <f t="shared" ref="CX6:DF6" si="11">IF(CX7="",NA(),CX7)</f>
        <v>84.81</v>
      </c>
      <c r="CY6" s="36">
        <f t="shared" si="11"/>
        <v>86.64</v>
      </c>
      <c r="CZ6" s="36">
        <f t="shared" si="11"/>
        <v>86.1</v>
      </c>
      <c r="DA6" s="36">
        <f t="shared" si="11"/>
        <v>81.83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69.61</v>
      </c>
      <c r="DI6" s="36">
        <f t="shared" ref="DI6:DQ6" si="12">IF(DI7="",NA(),DI7)</f>
        <v>71.42</v>
      </c>
      <c r="DJ6" s="36">
        <f t="shared" si="12"/>
        <v>72.58</v>
      </c>
      <c r="DK6" s="36">
        <f t="shared" si="12"/>
        <v>73.05</v>
      </c>
      <c r="DL6" s="36">
        <f t="shared" si="12"/>
        <v>73.5</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6">
        <f t="shared" ref="DT6:EB6" si="13">IF(DT7="",NA(),DT7)</f>
        <v>29.37</v>
      </c>
      <c r="DU6" s="36">
        <f t="shared" si="13"/>
        <v>29.25</v>
      </c>
      <c r="DV6" s="36">
        <f t="shared" si="13"/>
        <v>38.19</v>
      </c>
      <c r="DW6" s="36">
        <f t="shared" si="13"/>
        <v>53.6</v>
      </c>
      <c r="DX6" s="36">
        <f t="shared" si="13"/>
        <v>12.79</v>
      </c>
      <c r="DY6" s="36">
        <f t="shared" si="13"/>
        <v>13.39</v>
      </c>
      <c r="DZ6" s="36">
        <f t="shared" si="13"/>
        <v>14.85</v>
      </c>
      <c r="EA6" s="36">
        <f t="shared" si="13"/>
        <v>16.88</v>
      </c>
      <c r="EB6" s="36">
        <f t="shared" si="13"/>
        <v>18.28</v>
      </c>
      <c r="EC6" s="35" t="str">
        <f>IF(EC7="","",IF(EC7="-","【-】","【"&amp;SUBSTITUTE(TEXT(EC7,"#,##0.00"),"-","△")&amp;"】"))</f>
        <v>【20.63】</v>
      </c>
      <c r="ED6" s="36">
        <f>IF(ED7="",NA(),ED7)</f>
        <v>0.1</v>
      </c>
      <c r="EE6" s="36">
        <f t="shared" ref="EE6:EM6" si="14">IF(EE7="",NA(),EE7)</f>
        <v>0.03</v>
      </c>
      <c r="EF6" s="36">
        <f t="shared" si="14"/>
        <v>0.03</v>
      </c>
      <c r="EG6" s="36">
        <f t="shared" si="14"/>
        <v>7.0000000000000007E-2</v>
      </c>
      <c r="EH6" s="36">
        <f t="shared" si="14"/>
        <v>0.13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85464</v>
      </c>
      <c r="D7" s="38">
        <v>46</v>
      </c>
      <c r="E7" s="38">
        <v>1</v>
      </c>
      <c r="F7" s="38">
        <v>0</v>
      </c>
      <c r="G7" s="38">
        <v>1</v>
      </c>
      <c r="H7" s="38" t="s">
        <v>93</v>
      </c>
      <c r="I7" s="38" t="s">
        <v>94</v>
      </c>
      <c r="J7" s="38" t="s">
        <v>95</v>
      </c>
      <c r="K7" s="38" t="s">
        <v>96</v>
      </c>
      <c r="L7" s="38" t="s">
        <v>97</v>
      </c>
      <c r="M7" s="38" t="s">
        <v>98</v>
      </c>
      <c r="N7" s="39" t="s">
        <v>99</v>
      </c>
      <c r="O7" s="39">
        <v>89.72</v>
      </c>
      <c r="P7" s="39">
        <v>97.09</v>
      </c>
      <c r="Q7" s="39">
        <v>3586</v>
      </c>
      <c r="R7" s="39">
        <v>25074</v>
      </c>
      <c r="S7" s="39">
        <v>46.59</v>
      </c>
      <c r="T7" s="39">
        <v>538.17999999999995</v>
      </c>
      <c r="U7" s="39">
        <v>23294</v>
      </c>
      <c r="V7" s="39">
        <v>46.58</v>
      </c>
      <c r="W7" s="39">
        <v>500.09</v>
      </c>
      <c r="X7" s="39">
        <v>103.75</v>
      </c>
      <c r="Y7" s="39">
        <v>99.91</v>
      </c>
      <c r="Z7" s="39">
        <v>99.47</v>
      </c>
      <c r="AA7" s="39">
        <v>100.33</v>
      </c>
      <c r="AB7" s="39">
        <v>109.44</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1696.45</v>
      </c>
      <c r="AU7" s="39">
        <v>2410.71</v>
      </c>
      <c r="AV7" s="39">
        <v>1632.15</v>
      </c>
      <c r="AW7" s="39">
        <v>997.95</v>
      </c>
      <c r="AX7" s="39">
        <v>1855.4</v>
      </c>
      <c r="AY7" s="39">
        <v>384.34</v>
      </c>
      <c r="AZ7" s="39">
        <v>359.47</v>
      </c>
      <c r="BA7" s="39">
        <v>369.69</v>
      </c>
      <c r="BB7" s="39">
        <v>379.08</v>
      </c>
      <c r="BC7" s="39">
        <v>367.55</v>
      </c>
      <c r="BD7" s="39">
        <v>260.31</v>
      </c>
      <c r="BE7" s="39">
        <v>49.68</v>
      </c>
      <c r="BF7" s="39">
        <v>45.59</v>
      </c>
      <c r="BG7" s="39">
        <v>42.24</v>
      </c>
      <c r="BH7" s="39">
        <v>39.65</v>
      </c>
      <c r="BI7" s="39">
        <v>35.869999999999997</v>
      </c>
      <c r="BJ7" s="39">
        <v>380.58</v>
      </c>
      <c r="BK7" s="39">
        <v>401.79</v>
      </c>
      <c r="BL7" s="39">
        <v>402.99</v>
      </c>
      <c r="BM7" s="39">
        <v>398.98</v>
      </c>
      <c r="BN7" s="39">
        <v>418.68</v>
      </c>
      <c r="BO7" s="39">
        <v>275.67</v>
      </c>
      <c r="BP7" s="39">
        <v>91.75</v>
      </c>
      <c r="BQ7" s="39">
        <v>91.89</v>
      </c>
      <c r="BR7" s="39">
        <v>91.95</v>
      </c>
      <c r="BS7" s="39">
        <v>90.56</v>
      </c>
      <c r="BT7" s="39">
        <v>100.31</v>
      </c>
      <c r="BU7" s="39">
        <v>102.38</v>
      </c>
      <c r="BV7" s="39">
        <v>100.12</v>
      </c>
      <c r="BW7" s="39">
        <v>98.66</v>
      </c>
      <c r="BX7" s="39">
        <v>98.64</v>
      </c>
      <c r="BY7" s="39">
        <v>94.78</v>
      </c>
      <c r="BZ7" s="39">
        <v>100.05</v>
      </c>
      <c r="CA7" s="39">
        <v>216.17</v>
      </c>
      <c r="CB7" s="39">
        <v>217.78</v>
      </c>
      <c r="CC7" s="39">
        <v>217.85</v>
      </c>
      <c r="CD7" s="39">
        <v>219.01</v>
      </c>
      <c r="CE7" s="39">
        <v>199.2</v>
      </c>
      <c r="CF7" s="39">
        <v>168.67</v>
      </c>
      <c r="CG7" s="39">
        <v>174.97</v>
      </c>
      <c r="CH7" s="39">
        <v>178.59</v>
      </c>
      <c r="CI7" s="39">
        <v>178.92</v>
      </c>
      <c r="CJ7" s="39">
        <v>181.3</v>
      </c>
      <c r="CK7" s="39">
        <v>166.4</v>
      </c>
      <c r="CL7" s="39">
        <v>78.069999999999993</v>
      </c>
      <c r="CM7" s="39">
        <v>78.31</v>
      </c>
      <c r="CN7" s="39">
        <v>76.819999999999993</v>
      </c>
      <c r="CO7" s="39">
        <v>77.89</v>
      </c>
      <c r="CP7" s="39">
        <v>84.21</v>
      </c>
      <c r="CQ7" s="39">
        <v>54.92</v>
      </c>
      <c r="CR7" s="39">
        <v>55.63</v>
      </c>
      <c r="CS7" s="39">
        <v>55.03</v>
      </c>
      <c r="CT7" s="39">
        <v>55.14</v>
      </c>
      <c r="CU7" s="39">
        <v>55.89</v>
      </c>
      <c r="CV7" s="39">
        <v>60.69</v>
      </c>
      <c r="CW7" s="39">
        <v>85.03</v>
      </c>
      <c r="CX7" s="39">
        <v>84.81</v>
      </c>
      <c r="CY7" s="39">
        <v>86.64</v>
      </c>
      <c r="CZ7" s="39">
        <v>86.1</v>
      </c>
      <c r="DA7" s="39">
        <v>81.83</v>
      </c>
      <c r="DB7" s="39">
        <v>82.66</v>
      </c>
      <c r="DC7" s="39">
        <v>82.04</v>
      </c>
      <c r="DD7" s="39">
        <v>81.900000000000006</v>
      </c>
      <c r="DE7" s="39">
        <v>81.39</v>
      </c>
      <c r="DF7" s="39">
        <v>81.27</v>
      </c>
      <c r="DG7" s="39">
        <v>89.82</v>
      </c>
      <c r="DH7" s="39">
        <v>69.61</v>
      </c>
      <c r="DI7" s="39">
        <v>71.42</v>
      </c>
      <c r="DJ7" s="39">
        <v>72.58</v>
      </c>
      <c r="DK7" s="39">
        <v>73.05</v>
      </c>
      <c r="DL7" s="39">
        <v>73.5</v>
      </c>
      <c r="DM7" s="39">
        <v>48.49</v>
      </c>
      <c r="DN7" s="39">
        <v>48.05</v>
      </c>
      <c r="DO7" s="39">
        <v>48.87</v>
      </c>
      <c r="DP7" s="39">
        <v>49.92</v>
      </c>
      <c r="DQ7" s="39">
        <v>50.63</v>
      </c>
      <c r="DR7" s="39">
        <v>50.19</v>
      </c>
      <c r="DS7" s="39">
        <v>0</v>
      </c>
      <c r="DT7" s="39">
        <v>29.37</v>
      </c>
      <c r="DU7" s="39">
        <v>29.25</v>
      </c>
      <c r="DV7" s="39">
        <v>38.19</v>
      </c>
      <c r="DW7" s="39">
        <v>53.6</v>
      </c>
      <c r="DX7" s="39">
        <v>12.79</v>
      </c>
      <c r="DY7" s="39">
        <v>13.39</v>
      </c>
      <c r="DZ7" s="39">
        <v>14.85</v>
      </c>
      <c r="EA7" s="39">
        <v>16.88</v>
      </c>
      <c r="EB7" s="39">
        <v>18.28</v>
      </c>
      <c r="EC7" s="39">
        <v>20.63</v>
      </c>
      <c r="ED7" s="39">
        <v>0.1</v>
      </c>
      <c r="EE7" s="39">
        <v>0.03</v>
      </c>
      <c r="EF7" s="39">
        <v>0.03</v>
      </c>
      <c r="EG7" s="39">
        <v>7.0000000000000007E-2</v>
      </c>
      <c r="EH7" s="39">
        <v>0.13</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2022-01-20T04:11:04Z</cp:lastPrinted>
  <dcterms:created xsi:type="dcterms:W3CDTF">2021-12-03T06:45:31Z</dcterms:created>
  <dcterms:modified xsi:type="dcterms:W3CDTF">2022-02-10T11:01:07Z</dcterms:modified>
  <cp:category/>
</cp:coreProperties>
</file>