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42_五霞町\"/>
    </mc:Choice>
  </mc:AlternateContent>
  <workbookProtection workbookAlgorithmName="SHA-512" workbookHashValue="UX9i4ClmkD6Qr10mq9SzUMzBbFU1VHHBdBgAIEvP0o6QUPE2uwFj2Y9i8wrIQLxBJmDCfB5E0GVpMdEkylN/sw==" workbookSaltValue="z8sfS5JLNQi71ly/9KAntg==" workbookSpinCount="100000" lockStructure="1"/>
  <bookViews>
    <workbookView xWindow="0" yWindow="0" windowWidth="15345" windowHeight="57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<sst xmlns="http://schemas.openxmlformats.org/spreadsheetml/2006/main" count="236" uniqueCount="120">
  <si>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</si>
  <si>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</si>
  <si>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</si>
  <si>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</si>
  <si>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</si>
  <si>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</si>
  <si>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</si>
  <si>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</si>
  <si>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</si>
  <si>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</si>
  <si>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</si>
  <si>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</si>
  <si>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</si>
  <si>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</si>
  <si>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</si>
  <si>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</si>
  <si>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</si>
  <si>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</si>
  <si>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</si>
  <si>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</si>
  <si>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</si>
  <si>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</si>
  <si>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</si>
  <si>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</si>
  <si>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</si>
  <si>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</si>
  <si>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</si>
  <si>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</si>
  <si>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</si>
  <si>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</si>
  <si>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</si>
  <si>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</si>
  <si>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</si>
  <si>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</si>
  <si>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</si>
  <si>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</si>
  <si>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</si>
  <si>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</si>
  <si>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</si>
  <si>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</si>
  <si>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</si>
  <si>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</si>
  <si>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</si>
  <si>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</si>
  <si>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</si>
  <si>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</si>
  <si>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</si>
  <si>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</si>
  <si>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</si>
  <si>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</si>
  <si>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</si>
  <si>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</si>
  <si>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</si>
  <si>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</si>
  <si>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</si>
  <si>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</si>
  <si>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</si>
  <si>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</si>
  <si>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</si>
  <si>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</si>
  <si>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</si>
  <si>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</si>
  <si>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</si>
  <si>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</si>
  <si>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</si>
  <si>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</si>
  <si>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</si>
  <si>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</si>
  <si>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</si>
  <si>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</si>
  <si>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</si>
  <si>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</si>
  <si>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</si>
  <si>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</si>
  <si>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</si>
  <si>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</si>
  <si>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</si>
  <si>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</si>
  <si>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</si>
  <si>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</si>
  <si>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</si>
  <si>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</si>
  <si>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</si>
  <si>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</si>
  <si>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</si>
  <si>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</si>
  <si>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</si>
  <si>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</si>
  <si>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</si>
  <si>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</si>
  <si>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</si>
  <si>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</si>
  <si>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</si>
  <si>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</si>
  <si>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</si>
  <si>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</si>
  <si>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</si>
  <si>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</si>
  <si>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</si>
  <si>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</si>
  <si>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</si>
  <si>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</si>
  <si>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</si>
  <si>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</si>
  <si>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</si>
  <si>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</si>
  <si>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</si>
  <si>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</si>
  <si>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</si>
  <si>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</si>
  <si>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</si>
  <si>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</si>
  <si>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</si>
  <si>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</si>
  <si>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</si>
  <si>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</si>
  <si>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</si>
  <si>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管渠改善は，現在のところ実施していない。
　終末処理場である水処理センター４ヵ所は，平成6年に大福田地区，平成8年には東部地区，北部地区，平成14年には南部地区の供用が開始され、いずれも経年劣化が進行している。
　今後は，策定した最適整備構想に基づき計画的に施設・管渠の老朽化対策を進める必要がある。</t>
    <phoneticPr fontId="4"/>
  </si>
  <si>
    <t>農業集落排水事業は，類似団体の平均値に比べ，比較的良好な運営体制であると考えられる。しかし，各施設の老朽化に伴い，施設及び管渠等の更新工事等を実施すると，新たな企業債を発行するなど経営的に厳しい状況になることが予想されるため，財源の確保や更なる経費節減を図ることが必要である。
　また，下水道事業の効率化を図るため特定環境保全公共下水道と農業集落排水事業の統合を進める。</t>
    <rPh sb="22" eb="25">
      <t>ヒカクテキ</t>
    </rPh>
    <rPh sb="181" eb="182">
      <t>スス</t>
    </rPh>
    <phoneticPr fontId="4"/>
  </si>
  <si>
    <t>　収益的収支比率は，収益・費用とも横ばいであり,同水準となっている。経年から人口減少による収益の減少の傾向も考えられるため,更なる経費節減を行い改善するよう努力する。
　企業債残高対事業規模比率は，初期投資以降の借り入れがないことから低水準となっている。今後，最適整備構想に基づく老朽化対策を講じるため，増加傾向となる見込みである。
　経費回収率及び汚水処理原価は，横ばい傾向であるが，更なる経費節減に努める必要である。
　施設利用率及び水洗化率は，類似団体と比較しても同水準となっているため，今後も，未接続者に対し接続推進を図る必要がある。</t>
    <rPh sb="10" eb="12">
      <t>シュウエキ</t>
    </rPh>
    <rPh sb="13" eb="15">
      <t>ヒヨウ</t>
    </rPh>
    <rPh sb="17" eb="18">
      <t>ヨコ</t>
    </rPh>
    <rPh sb="24" eb="27">
      <t>ドウスイジュン</t>
    </rPh>
    <rPh sb="34" eb="36">
      <t>ケイネン</t>
    </rPh>
    <rPh sb="51" eb="53">
      <t>ケイコウ</t>
    </rPh>
    <rPh sb="54" eb="55">
      <t>カンガ</t>
    </rPh>
    <rPh sb="62" eb="63">
      <t>サラ</t>
    </rPh>
    <rPh sb="166" eb="167">
      <t>ヨコ</t>
    </rPh>
    <rPh sb="169" eb="171">
      <t>ケイコウ</t>
    </rPh>
    <rPh sb="235" eb="238">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</si>
</sst>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5-4FCA-9B1F-79F34F0BA4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535-4FCA-9B1F-79F34F0BA4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69.14</c:v>
                </c:pt>
                <c:pt idx="1">
                  <c:v>67.22</c:v>
                </c:pt>
                <c:pt idx="2">
                  <c:v>70.19</c:v>
                </c:pt>
                <c:pt idx="3">
                  <c:v>69.67</c:v>
                </c:pt>
                <c:pt idx="4">
                  <c:v>66.349999999999994</c:v>
                </c:pt>
              </c:numCache>
            </c:numRef>
          </c:val>
          <c:extLst>
            <c:ext xmlns:c16="http://schemas.microsoft.com/office/drawing/2014/chart" uri="{C3380CC4-5D6E-409C-BE32-E72D297353CC}">
              <c16:uniqueId val="{00000000-F93E-475C-9350-8E9BEC1AF6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F93E-475C-9350-8E9BEC1AF6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92.53</c:v>
                </c:pt>
                <c:pt idx="1">
                  <c:v>93.02</c:v>
                </c:pt>
                <c:pt idx="2">
                  <c:v>93.6</c:v>
                </c:pt>
                <c:pt idx="3">
                  <c:v>94.05</c:v>
                </c:pt>
                <c:pt idx="4">
                  <c:v>94.03</c:v>
                </c:pt>
              </c:numCache>
            </c:numRef>
          </c:val>
          <c:extLst>
            <c:ext xmlns:c16="http://schemas.microsoft.com/office/drawing/2014/chart" uri="{C3380CC4-5D6E-409C-BE32-E72D297353CC}">
              <c16:uniqueId val="{00000000-903F-4E22-AA25-5475B452B9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03F-4E22-AA25-5475B452B9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86.05</c:v>
                </c:pt>
                <c:pt idx="1">
                  <c:v>85.73</c:v>
                </c:pt>
                <c:pt idx="2">
                  <c:v>86.76</c:v>
                </c:pt>
                <c:pt idx="3">
                  <c:v>85.47</c:v>
                </c:pt>
                <c:pt idx="4">
                  <c:v>85.46</c:v>
                </c:pt>
              </c:numCache>
            </c:numRef>
          </c:val>
          <c:extLst>
            <c:ext xmlns:c16="http://schemas.microsoft.com/office/drawing/2014/chart" uri="{C3380CC4-5D6E-409C-BE32-E72D297353CC}">
              <c16:uniqueId val="{00000000-01E1-4169-B8B6-389E2C6FCD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E1-4169-B8B6-389E2C6FCD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E-4C86-8B96-539DD8ED70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E-4C86-8B96-539DD8ED70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B9-4266-BD35-143662E285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B9-4266-BD35-143662E285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7-44C6-B484-771A93EECF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7-44C6-B484-771A93EECF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30-4DFD-9973-213CA7BA1F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30-4DFD-9973-213CA7BA1F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78-4A05-B2E0-9044E2193C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B78-4A05-B2E0-9044E2193C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75.81</c:v>
                </c:pt>
                <c:pt idx="1">
                  <c:v>75.77</c:v>
                </c:pt>
                <c:pt idx="2">
                  <c:v>59.3</c:v>
                </c:pt>
                <c:pt idx="3">
                  <c:v>64.13</c:v>
                </c:pt>
                <c:pt idx="4">
                  <c:v>63.99</c:v>
                </c:pt>
              </c:numCache>
            </c:numRef>
          </c:val>
          <c:extLst>
            <c:ext xmlns:c16="http://schemas.microsoft.com/office/drawing/2014/chart" uri="{C3380CC4-5D6E-409C-BE32-E72D297353CC}">
              <c16:uniqueId val="{00000000-C815-42C8-A1CB-30A3D87BC0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815-42C8-A1CB-30A3D87BC0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235.84</c:v>
                </c:pt>
                <c:pt idx="1">
                  <c:v>238.76</c:v>
                </c:pt>
                <c:pt idx="2">
                  <c:v>307.45</c:v>
                </c:pt>
                <c:pt idx="3">
                  <c:v>289.27</c:v>
                </c:pt>
                <c:pt idx="4">
                  <c:v>291.33999999999997</c:v>
                </c:pt>
              </c:numCache>
            </c:numRef>
          </c:val>
          <c:extLst>
            <c:ext xmlns:c16="http://schemas.microsoft.com/office/drawing/2014/chart" uri="{C3380CC4-5D6E-409C-BE32-E72D297353CC}">
              <c16:uniqueId val="{00000000-AA93-4A89-904B-875FC387A2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A93-4A89-904B-875FC387A2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五霞町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8257</v>
      </c>
      <c r="AM8" s="37"/>
      <c r="AN8" s="37"/>
      <c r="AO8" s="37"/>
      <c r="AP8" s="37"/>
      <c r="AQ8" s="37"/>
      <c r="AR8" s="37"/>
      <c r="AS8" s="37"/>
      <c r="AT8" s="38">
        <f>データ!T6</f>
        <v>23.11</v>
      </c>
      <c r="AU8" s="38"/>
      <c r="AV8" s="38"/>
      <c r="AW8" s="38"/>
      <c r="AX8" s="38"/>
      <c r="AY8" s="38"/>
      <c r="AZ8" s="38"/>
      <c r="BA8" s="38"/>
      <c r="BB8" s="38">
        <f>データ!U6</f>
        <v>357.29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29.5</v>
      </c>
      <c r="Q10" s="38"/>
      <c r="R10" s="38"/>
      <c r="S10" s="38"/>
      <c r="T10" s="38"/>
      <c r="U10" s="38"/>
      <c r="V10" s="38"/>
      <c r="W10" s="38">
        <f>データ!Q6</f>
        <v>81.14</v>
      </c>
      <c r="X10" s="38"/>
      <c r="Y10" s="38"/>
      <c r="Z10" s="38"/>
      <c r="AA10" s="38"/>
      <c r="AB10" s="38"/>
      <c r="AC10" s="38"/>
      <c r="AD10" s="37">
        <f>データ!R6</f>
        <v>4015</v>
      </c>
      <c r="AE10" s="37"/>
      <c r="AF10" s="37"/>
      <c r="AG10" s="37"/>
      <c r="AH10" s="37"/>
      <c r="AI10" s="37"/>
      <c r="AJ10" s="37"/>
      <c r="AK10" s="2"/>
      <c r="AL10" s="37">
        <f>データ!V6</f>
        <v>2429</v>
      </c>
      <c r="AM10" s="37"/>
      <c r="AN10" s="37"/>
      <c r="AO10" s="37"/>
      <c r="AP10" s="37"/>
      <c r="AQ10" s="37"/>
      <c r="AR10" s="37"/>
      <c r="AS10" s="37"/>
      <c r="AT10" s="38">
        <f>データ!W6</f>
        <v>2.21</v>
      </c>
      <c r="AU10" s="38"/>
      <c r="AV10" s="38"/>
      <c r="AW10" s="38"/>
      <c r="AX10" s="38"/>
      <c r="AY10" s="38"/>
      <c r="AZ10" s="38"/>
      <c r="BA10" s="38"/>
      <c r="BB10" s="38">
        <f>データ!X6</f>
        <v>1099.0999999999999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RVh+yzWneFfudmHQVGPUoXVUv5C3sGWpf/WnpgXeHZfTqDC5Lx/ij0FvAotw4R87bc+eu4aIIoxMyoyGnqlScA==" saltValue="nLCWONBLIpPEu5a/2bvx6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85421</v>
      </c>
      <c r="D6" s="19">
        <f t="shared" si="3"/>
        <v>47</v>
      </c>
      <c r="E6" s="19">
        <f t="shared" si="3"/>
        <v>17</v>
      </c>
      <c r="F6" s="19">
        <f t="shared" si="3"/>
        <v>5</v>
      </c>
      <c r="G6" s="19">
        <f t="shared" si="3"/>
        <v>0</v>
      </c>
      <c r="H6" s="19" t="str">
        <f t="shared" si="3"/>
        <v>茨城県　五霞町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29.5</v>
      </c>
      <c r="Q6" s="20">
        <f t="shared" si="3"/>
        <v>81.14</v>
      </c>
      <c r="R6" s="20">
        <f t="shared" si="3"/>
        <v>4015</v>
      </c>
      <c r="S6" s="20">
        <f t="shared" si="3"/>
        <v>8257</v>
      </c>
      <c r="T6" s="20">
        <f t="shared" si="3"/>
        <v>23.11</v>
      </c>
      <c r="U6" s="20">
        <f t="shared" si="3"/>
        <v>357.29</v>
      </c>
      <c r="V6" s="20">
        <f t="shared" si="3"/>
        <v>2429</v>
      </c>
      <c r="W6" s="20">
        <f t="shared" si="3"/>
        <v>2.21</v>
      </c>
      <c r="X6" s="20">
        <f t="shared" si="3"/>
        <v>1099.0999999999999</v>
      </c>
      <c r="Y6" s="21">
        <f>IF(Y7="",NA(),Y7)</f>
        <v>86.05</v>
      </c>
      <c r="Z6" s="21">
        <f t="shared" ref="Z6:AH6" si="4">IF(Z7="",NA(),Z7)</f>
        <v>85.73</v>
      </c>
      <c r="AA6" s="21">
        <f t="shared" si="4"/>
        <v>86.76</v>
      </c>
      <c r="AB6" s="21">
        <f t="shared" si="4"/>
        <v>85.47</v>
      </c>
      <c r="AC6" s="21">
        <f t="shared" si="4"/>
        <v>85.46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75.81</v>
      </c>
      <c r="BR6" s="21">
        <f t="shared" ref="BR6:BZ6" si="8">IF(BR7="",NA(),BR7)</f>
        <v>75.77</v>
      </c>
      <c r="BS6" s="21">
        <f t="shared" si="8"/>
        <v>59.3</v>
      </c>
      <c r="BT6" s="21">
        <f t="shared" si="8"/>
        <v>64.13</v>
      </c>
      <c r="BU6" s="21">
        <f t="shared" si="8"/>
        <v>63.99</v>
      </c>
      <c r="BV6" s="21">
        <f t="shared" si="8"/>
        <v>59.8</v>
      </c>
      <c r="BW6" s="21">
        <f t="shared" si="8"/>
        <v>57.77</v>
      </c>
      <c r="BX6" s="21">
        <f t="shared" si="8"/>
        <v>57.31</v>
      </c>
      <c r="BY6" s="21">
        <f t="shared" si="8"/>
        <v>57.08</v>
      </c>
      <c r="BZ6" s="21">
        <f t="shared" si="8"/>
        <v>56.26</v>
      </c>
      <c r="CA6" s="20" t="str">
        <f>IF(CA7="","",IF(CA7="-","【-】","【"&amp;SUBSTITUTE(TEXT(CA7,"#,##0.00"),"-","△")&amp;"】"))</f>
        <v>【60.65】</v>
      </c>
      <c r="CB6" s="21">
        <f>IF(CB7="",NA(),CB7)</f>
        <v>235.84</v>
      </c>
      <c r="CC6" s="21">
        <f t="shared" ref="CC6:CK6" si="9">IF(CC7="",NA(),CC7)</f>
        <v>238.76</v>
      </c>
      <c r="CD6" s="21">
        <f t="shared" si="9"/>
        <v>307.45</v>
      </c>
      <c r="CE6" s="21">
        <f t="shared" si="9"/>
        <v>289.27</v>
      </c>
      <c r="CF6" s="21">
        <f t="shared" si="9"/>
        <v>291.33999999999997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69.14</v>
      </c>
      <c r="CN6" s="21">
        <f t="shared" ref="CN6:CV6" si="10">IF(CN7="",NA(),CN7)</f>
        <v>67.22</v>
      </c>
      <c r="CO6" s="21">
        <f t="shared" si="10"/>
        <v>70.19</v>
      </c>
      <c r="CP6" s="21">
        <f t="shared" si="10"/>
        <v>69.67</v>
      </c>
      <c r="CQ6" s="21">
        <f t="shared" si="10"/>
        <v>66.349999999999994</v>
      </c>
      <c r="CR6" s="21">
        <f t="shared" si="10"/>
        <v>51.75</v>
      </c>
      <c r="CS6" s="21">
        <f t="shared" si="10"/>
        <v>50.68</v>
      </c>
      <c r="CT6" s="21">
        <f t="shared" si="10"/>
        <v>50.14</v>
      </c>
      <c r="CU6" s="21">
        <f t="shared" si="10"/>
        <v>54.83</v>
      </c>
      <c r="CV6" s="21">
        <f t="shared" si="10"/>
        <v>66.53</v>
      </c>
      <c r="CW6" s="20" t="str">
        <f>IF(CW7="","",IF(CW7="-","【-】","【"&amp;SUBSTITUTE(TEXT(CW7,"#,##0.00"),"-","△")&amp;"】"))</f>
        <v>【61.14】</v>
      </c>
      <c r="CX6" s="21">
        <f>IF(CX7="",NA(),CX7)</f>
        <v>92.53</v>
      </c>
      <c r="CY6" s="21">
        <f t="shared" ref="CY6:DG6" si="11">IF(CY7="",NA(),CY7)</f>
        <v>93.02</v>
      </c>
      <c r="CZ6" s="21">
        <f t="shared" si="11"/>
        <v>93.6</v>
      </c>
      <c r="DA6" s="21">
        <f t="shared" si="11"/>
        <v>94.05</v>
      </c>
      <c r="DB6" s="21">
        <f t="shared" si="11"/>
        <v>94.03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85421</v>
      </c>
      <c r="D7" s="23">
        <v>47</v>
      </c>
      <c r="E7" s="23">
        <v>17</v>
      </c>
      <c r="F7" s="23">
        <v>5</v>
      </c>
      <c r="G7" s="23">
        <v>0</v>
      </c>
      <c r="H7" s="23" t="s">
        <v>98</v>
      </c>
      <c r="I7" s="23" t="s">
        <v>99</v>
      </c>
      <c r="J7" s="23" t="s">
        <v>100</v>
      </c>
      <c r="K7" s="23" t="s">
        <v>101</v>
      </c>
      <c r="L7" s="23" t="s">
        <v>102</v>
      </c>
      <c r="M7" s="23" t="s">
        <v>103</v>
      </c>
      <c r="N7" s="24" t="s">
        <v>104</v>
      </c>
      <c r="O7" s="24" t="s">
        <v>105</v>
      </c>
      <c r="P7" s="24">
        <v>29.5</v>
      </c>
      <c r="Q7" s="24">
        <v>81.14</v>
      </c>
      <c r="R7" s="24">
        <v>4015</v>
      </c>
      <c r="S7" s="24">
        <v>8257</v>
      </c>
      <c r="T7" s="24">
        <v>23.11</v>
      </c>
      <c r="U7" s="24">
        <v>357.29</v>
      </c>
      <c r="V7" s="24">
        <v>2429</v>
      </c>
      <c r="W7" s="24">
        <v>2.21</v>
      </c>
      <c r="X7" s="24">
        <v>1099.0999999999999</v>
      </c>
      <c r="Y7" s="24">
        <v>86.05</v>
      </c>
      <c r="Z7" s="24">
        <v>85.73</v>
      </c>
      <c r="AA7" s="24">
        <v>86.76</v>
      </c>
      <c r="AB7" s="24">
        <v>85.47</v>
      </c>
      <c r="AC7" s="24">
        <v>85.46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75.81</v>
      </c>
      <c r="BR7" s="24">
        <v>75.77</v>
      </c>
      <c r="BS7" s="24">
        <v>59.3</v>
      </c>
      <c r="BT7" s="24">
        <v>64.13</v>
      </c>
      <c r="BU7" s="24">
        <v>63.99</v>
      </c>
      <c r="BV7" s="24">
        <v>59.8</v>
      </c>
      <c r="BW7" s="24">
        <v>57.77</v>
      </c>
      <c r="BX7" s="24">
        <v>57.31</v>
      </c>
      <c r="BY7" s="24">
        <v>57.08</v>
      </c>
      <c r="BZ7" s="24">
        <v>56.26</v>
      </c>
      <c r="CA7" s="24">
        <v>60.65</v>
      </c>
      <c r="CB7" s="24">
        <v>235.84</v>
      </c>
      <c r="CC7" s="24">
        <v>238.76</v>
      </c>
      <c r="CD7" s="24">
        <v>307.45</v>
      </c>
      <c r="CE7" s="24">
        <v>289.27</v>
      </c>
      <c r="CF7" s="24">
        <v>291.33999999999997</v>
      </c>
      <c r="CG7" s="24">
        <v>263.76</v>
      </c>
      <c r="CH7" s="24">
        <v>274.35000000000002</v>
      </c>
      <c r="CI7" s="24">
        <v>273.52</v>
      </c>
      <c r="CJ7" s="24">
        <v>274.99</v>
      </c>
      <c r="CK7" s="24">
        <v>282.08999999999997</v>
      </c>
      <c r="CL7" s="24">
        <v>256.97000000000003</v>
      </c>
      <c r="CM7" s="24">
        <v>69.14</v>
      </c>
      <c r="CN7" s="24">
        <v>67.22</v>
      </c>
      <c r="CO7" s="24">
        <v>70.19</v>
      </c>
      <c r="CP7" s="24">
        <v>69.67</v>
      </c>
      <c r="CQ7" s="24">
        <v>66.349999999999994</v>
      </c>
      <c r="CR7" s="24">
        <v>51.75</v>
      </c>
      <c r="CS7" s="24">
        <v>50.68</v>
      </c>
      <c r="CT7" s="24">
        <v>50.14</v>
      </c>
      <c r="CU7" s="24">
        <v>54.83</v>
      </c>
      <c r="CV7" s="24">
        <v>66.53</v>
      </c>
      <c r="CW7" s="24">
        <v>61.14</v>
      </c>
      <c r="CX7" s="24">
        <v>92.53</v>
      </c>
      <c r="CY7" s="24">
        <v>93.02</v>
      </c>
      <c r="CZ7" s="24">
        <v>93.6</v>
      </c>
      <c r="DA7" s="24">
        <v>94.05</v>
      </c>
      <c r="DB7" s="24">
        <v>94.03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2022-12-01T01:55:51Z</dcterms:created>
  <dcterms:modified xsi:type="dcterms:W3CDTF">2023-02-07T01:23:25Z</dcterms:modified>
  <cp:category/>
</cp:coreProperties>
</file>