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1_特定環境保全公共下水道（法非適）4\42_五霞町\"/>
    </mc:Choice>
  </mc:AlternateContent>
  <workbookProtection workbookAlgorithmName="SHA-512" workbookHashValue="lesJXpUQ1jOn14+DCyPM11+C3VUhkaaKQHeth5J8ml2kpIxyI0ktYdMA9/pb22GwtSQHT403B/OYNC0Cewg32Q==" workbookSaltValue="eZvG0FqSC1ZESOlogS1Bf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<sst xmlns="http://schemas.openxmlformats.org/spreadsheetml/2006/main" count="241" uniqueCount="120">
  <si>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</si>
  <si>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</si>
  <si>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</si>
  <si>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</si>
  <si>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</si>
  <si>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</si>
  <si>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</si>
  <si>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</si>
  <si>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</si>
  <si>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</si>
  <si>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</si>
  <si>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</si>
  <si>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</si>
  <si>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</si>
  <si>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</si>
  <si>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</si>
  <si>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</si>
  <si>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</si>
  <si>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</si>
  <si>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</si>
  <si>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</si>
  <si>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</si>
  <si>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</si>
  <si>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</si>
  <si>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</si>
  <si>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</si>
  <si>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</si>
  <si>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</si>
  <si>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</si>
  <si>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</si>
  <si>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</si>
  <si>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</si>
  <si>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</si>
  <si>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</si>
  <si>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</si>
  <si>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</si>
  <si>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</si>
  <si>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</si>
  <si>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</si>
  <si>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</si>
  <si>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</si>
  <si>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</si>
  <si>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</si>
  <si>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</si>
  <si>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</si>
  <si>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</si>
  <si>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</si>
  <si>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</si>
  <si>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</si>
  <si>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</si>
  <si>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</si>
  <si>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</si>
  <si>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</si>
  <si>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</si>
  <si>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</si>
  <si>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</si>
  <si>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</si>
  <si>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</si>
  <si>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</si>
  <si>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</si>
  <si>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</si>
  <si>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</si>
  <si>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</si>
  <si>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</si>
  <si>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</si>
  <si>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</si>
  <si>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</si>
  <si>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</si>
  <si>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</si>
  <si>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</si>
  <si>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</si>
  <si>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</si>
  <si>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</si>
  <si>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</si>
  <si>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</si>
  <si>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</si>
  <si>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</si>
  <si>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</si>
  <si>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</si>
  <si>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</si>
  <si>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</si>
  <si>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</si>
  <si>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</si>
  <si>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</si>
  <si>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</si>
  <si>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</si>
  <si>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</si>
  <si>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</si>
  <si>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</si>
  <si>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</si>
  <si>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</si>
  <si>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</si>
  <si>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</si>
  <si>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</si>
  <si>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</si>
  <si>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</si>
  <si>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</si>
  <si>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</si>
  <si>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五霞町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</si>
  <si>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</si>
  <si>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</si>
  <si>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</si>
  <si>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</si>
  <si>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</si>
  <si>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</si>
  <si>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</si>
  <si>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</si>
  <si>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</si>
  <si>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</si>
  <si>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</si>
  <si>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</si>
  <si>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</si>
  <si>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</si>
  <si>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</si>
  <si>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</si>
  <si>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</si>
  <si>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</si>
  <si>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管渠改善については,比較的新しい管渠であるため実施していない。
　今後については，ストックマネジメント計画に基づき，計画的に維持管理を進める予定である。</t>
    <phoneticPr fontId="4"/>
  </si>
  <si>
    <t>　収益的収支比率は，資本費平準化債及び一般会計繰入金とも前年度と同水準であることから横ばいとなっている。今後も未接続世帯に対し接続の推進活動を強化し，使用料収入の向上を図ることが必要と思われる。
　企業債残高対事業規模比率は，資本費平準化債を借り入れているものの，新たな設備投資がないことから今後も同水準で推移すると思われるが，ストックマネジメント計画に伴う管渠の更新工事等が実施されると増加傾向になる見通しである。
　経費回収率及び汚水処理原価は，経費節減の効果によるものである。今後も継続的に経費削減を図る必要がある。
　水洗化率は，類似団体と比較しても低水準である。区域内の未接続世帯が要因であると考えられるため，計画的に戸別訪問を行い接続に対する推進活動を強化する必要がある。</t>
    <phoneticPr fontId="4"/>
  </si>
  <si>
    <t>　特定環境保全公共下水道事業のみの判断としては各指標について，改善が必要な状況にある。
　今後は，ストックマネジメント計画による管渠等の修繕・更新工事等が実施されることに伴い，新たな企業債の発行が必要となることから，企業債残高対事業規模比率をはじめ各指標において経営的に厳しい状況になることが予想されるため，財源の確保や更なる経費節減を図ることが必要不可欠である。</t>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</si>
</sst>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C7-4C6C-9E07-378A84D104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D0C7-4C6C-9E07-378A84D104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8E-4F8D-B5F8-FEE248F0D5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158E-4F8D-B5F8-FEE248F0D5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61.78</c:v>
                </c:pt>
                <c:pt idx="1">
                  <c:v>62.72</c:v>
                </c:pt>
                <c:pt idx="2">
                  <c:v>62.89</c:v>
                </c:pt>
                <c:pt idx="3">
                  <c:v>61.81</c:v>
                </c:pt>
                <c:pt idx="4">
                  <c:v>61.66</c:v>
                </c:pt>
              </c:numCache>
            </c:numRef>
          </c:val>
          <c:extLst>
            <c:ext xmlns:c16="http://schemas.microsoft.com/office/drawing/2014/chart" uri="{C3380CC4-5D6E-409C-BE32-E72D297353CC}">
              <c16:uniqueId val="{00000000-E7EF-4993-A96B-CD81CEAB16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E7EF-4993-A96B-CD81CEAB16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68.459999999999994</c:v>
                </c:pt>
                <c:pt idx="1">
                  <c:v>60.53</c:v>
                </c:pt>
                <c:pt idx="2">
                  <c:v>68.41</c:v>
                </c:pt>
                <c:pt idx="3">
                  <c:v>68.150000000000006</c:v>
                </c:pt>
                <c:pt idx="4">
                  <c:v>67.400000000000006</c:v>
                </c:pt>
              </c:numCache>
            </c:numRef>
          </c:val>
          <c:extLst>
            <c:ext xmlns:c16="http://schemas.microsoft.com/office/drawing/2014/chart" uri="{C3380CC4-5D6E-409C-BE32-E72D297353CC}">
              <c16:uniqueId val="{00000000-F5CA-433B-90F7-B3B07ACFC6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CA-433B-90F7-B3B07ACFC6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6D-42DC-BD0E-8F7A88F288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6D-42DC-BD0E-8F7A88F288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5-4E57-A71E-14B8633989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5-4E57-A71E-14B8633989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6B-4152-AF10-4C4A923DF9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6B-4152-AF10-4C4A923DF9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B9-4797-B8DE-AEC99A2C85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B9-4797-B8DE-AEC99A2C85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1448.16</c:v>
                </c:pt>
                <c:pt idx="1">
                  <c:v>1728.23</c:v>
                </c:pt>
                <c:pt idx="2">
                  <c:v>1346.87</c:v>
                </c:pt>
                <c:pt idx="3">
                  <c:v>1418.01</c:v>
                </c:pt>
                <c:pt idx="4">
                  <c:v>1145.8399999999999</c:v>
                </c:pt>
              </c:numCache>
            </c:numRef>
          </c:val>
          <c:extLst>
            <c:ext xmlns:c16="http://schemas.microsoft.com/office/drawing/2014/chart" uri="{C3380CC4-5D6E-409C-BE32-E72D297353CC}">
              <c16:uniqueId val="{00000000-D561-4B4A-9CAE-A25D55646FB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D561-4B4A-9CAE-A25D55646FB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98.69</c:v>
                </c:pt>
                <c:pt idx="1">
                  <c:v>100</c:v>
                </c:pt>
                <c:pt idx="2">
                  <c:v>100</c:v>
                </c:pt>
                <c:pt idx="3">
                  <c:v>100</c:v>
                </c:pt>
                <c:pt idx="4">
                  <c:v>100</c:v>
                </c:pt>
              </c:numCache>
            </c:numRef>
          </c:val>
          <c:extLst>
            <c:ext xmlns:c16="http://schemas.microsoft.com/office/drawing/2014/chart" uri="{C3380CC4-5D6E-409C-BE32-E72D297353CC}">
              <c16:uniqueId val="{00000000-B26F-43AD-BC24-1CF8F67D85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B26F-43AD-BC24-1CF8F67D85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162.06</c:v>
                </c:pt>
                <c:pt idx="1">
                  <c:v>160.43</c:v>
                </c:pt>
                <c:pt idx="2">
                  <c:v>161.12</c:v>
                </c:pt>
                <c:pt idx="3">
                  <c:v>162.24</c:v>
                </c:pt>
                <c:pt idx="4">
                  <c:v>163.34</c:v>
                </c:pt>
              </c:numCache>
            </c:numRef>
          </c:val>
          <c:extLst>
            <c:ext xmlns:c16="http://schemas.microsoft.com/office/drawing/2014/chart" uri="{C3380CC4-5D6E-409C-BE32-E72D297353CC}">
              <c16:uniqueId val="{00000000-D3FB-4782-8064-C6D42BD23F6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D3FB-4782-8064-C6D42BD23F6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五霞町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8385</v>
      </c>
      <c r="AM8" s="69"/>
      <c r="AN8" s="69"/>
      <c r="AO8" s="69"/>
      <c r="AP8" s="69"/>
      <c r="AQ8" s="69"/>
      <c r="AR8" s="69"/>
      <c r="AS8" s="69"/>
      <c r="AT8" s="68">
        <f>データ!T6</f>
        <v>23.11</v>
      </c>
      <c r="AU8" s="68"/>
      <c r="AV8" s="68"/>
      <c r="AW8" s="68"/>
      <c r="AX8" s="68"/>
      <c r="AY8" s="68"/>
      <c r="AZ8" s="68"/>
      <c r="BA8" s="68"/>
      <c r="BB8" s="68">
        <f>データ!U6</f>
        <v>362.83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35.79</v>
      </c>
      <c r="Q10" s="68"/>
      <c r="R10" s="68"/>
      <c r="S10" s="68"/>
      <c r="T10" s="68"/>
      <c r="U10" s="68"/>
      <c r="V10" s="68"/>
      <c r="W10" s="68">
        <f>データ!Q6</f>
        <v>76.83</v>
      </c>
      <c r="X10" s="68"/>
      <c r="Y10" s="68"/>
      <c r="Z10" s="68"/>
      <c r="AA10" s="68"/>
      <c r="AB10" s="68"/>
      <c r="AC10" s="68"/>
      <c r="AD10" s="69">
        <f>データ!R6</f>
        <v>2970</v>
      </c>
      <c r="AE10" s="69"/>
      <c r="AF10" s="69"/>
      <c r="AG10" s="69"/>
      <c r="AH10" s="69"/>
      <c r="AI10" s="69"/>
      <c r="AJ10" s="69"/>
      <c r="AK10" s="2"/>
      <c r="AL10" s="69">
        <f>データ!V6</f>
        <v>2997</v>
      </c>
      <c r="AM10" s="69"/>
      <c r="AN10" s="69"/>
      <c r="AO10" s="69"/>
      <c r="AP10" s="69"/>
      <c r="AQ10" s="69"/>
      <c r="AR10" s="69"/>
      <c r="AS10" s="69"/>
      <c r="AT10" s="68">
        <f>データ!W6</f>
        <v>2</v>
      </c>
      <c r="AU10" s="68"/>
      <c r="AV10" s="68"/>
      <c r="AW10" s="68"/>
      <c r="AX10" s="68"/>
      <c r="AY10" s="68"/>
      <c r="AZ10" s="68"/>
      <c r="BA10" s="68"/>
      <c r="BB10" s="68">
        <f>データ!X6</f>
        <v>1498.5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9NTx7ilVNUvbhk7UMdh+OppuWo4fWZ+K1R+YhCsE6JKWy19LnXt11SyvTC099MeyAelHKXO24OfRE0vgn8itzg==" saltValue="1b+MiAEbqUPx0gZ1ZyIM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85421</v>
      </c>
      <c r="D6" s="33">
        <f t="shared" si="3"/>
        <v>47</v>
      </c>
      <c r="E6" s="33">
        <f t="shared" si="3"/>
        <v>17</v>
      </c>
      <c r="F6" s="33">
        <f t="shared" si="3"/>
        <v>4</v>
      </c>
      <c r="G6" s="33">
        <f t="shared" si="3"/>
        <v>0</v>
      </c>
      <c r="H6" s="33" t="str">
        <f t="shared" si="3"/>
        <v>茨城県　五霞町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35.79</v>
      </c>
      <c r="Q6" s="34">
        <f t="shared" si="3"/>
        <v>76.83</v>
      </c>
      <c r="R6" s="34">
        <f t="shared" si="3"/>
        <v>2970</v>
      </c>
      <c r="S6" s="34">
        <f t="shared" si="3"/>
        <v>8385</v>
      </c>
      <c r="T6" s="34">
        <f t="shared" si="3"/>
        <v>23.11</v>
      </c>
      <c r="U6" s="34">
        <f t="shared" si="3"/>
        <v>362.83</v>
      </c>
      <c r="V6" s="34">
        <f t="shared" si="3"/>
        <v>2997</v>
      </c>
      <c r="W6" s="34">
        <f t="shared" si="3"/>
        <v>2</v>
      </c>
      <c r="X6" s="34">
        <f t="shared" si="3"/>
        <v>1498.5</v>
      </c>
      <c r="Y6" s="35">
        <f>IF(Y7="",NA(),Y7)</f>
        <v>68.459999999999994</v>
      </c>
      <c r="Z6" s="35">
        <f t="shared" ref="Z6:AH6" si="4">IF(Z7="",NA(),Z7)</f>
        <v>60.53</v>
      </c>
      <c r="AA6" s="35">
        <f t="shared" si="4"/>
        <v>68.41</v>
      </c>
      <c r="AB6" s="35">
        <f t="shared" si="4"/>
        <v>68.150000000000006</v>
      </c>
      <c r="AC6" s="35">
        <f t="shared" si="4"/>
        <v>67.400000000000006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1448.16</v>
      </c>
      <c r="BG6" s="35">
        <f t="shared" ref="BG6:BO6" si="7">IF(BG7="",NA(),BG7)</f>
        <v>1728.23</v>
      </c>
      <c r="BH6" s="35">
        <f t="shared" si="7"/>
        <v>1346.87</v>
      </c>
      <c r="BI6" s="35">
        <f t="shared" si="7"/>
        <v>1418.01</v>
      </c>
      <c r="BJ6" s="35">
        <f t="shared" si="7"/>
        <v>1145.8399999999999</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98.69</v>
      </c>
      <c r="BR6" s="35">
        <f t="shared" ref="BR6:BZ6" si="8">IF(BR7="",NA(),BR7)</f>
        <v>100</v>
      </c>
      <c r="BS6" s="35">
        <f t="shared" si="8"/>
        <v>100</v>
      </c>
      <c r="BT6" s="35">
        <f t="shared" si="8"/>
        <v>100</v>
      </c>
      <c r="BU6" s="35">
        <f t="shared" si="8"/>
        <v>100</v>
      </c>
      <c r="BV6" s="35">
        <f t="shared" si="8"/>
        <v>69.87</v>
      </c>
      <c r="BW6" s="35">
        <f t="shared" si="8"/>
        <v>74.3</v>
      </c>
      <c r="BX6" s="35">
        <f t="shared" si="8"/>
        <v>72.260000000000005</v>
      </c>
      <c r="BY6" s="35">
        <f t="shared" si="8"/>
        <v>71.84</v>
      </c>
      <c r="BZ6" s="35">
        <f t="shared" si="8"/>
        <v>73.36</v>
      </c>
      <c r="CA6" s="34" t="str">
        <f>IF(CA7="","",IF(CA7="-","【-】","【"&amp;SUBSTITUTE(TEXT(CA7,"#,##0.00"),"-","△")&amp;"】"))</f>
        <v>【75.29】</v>
      </c>
      <c r="CB6" s="35">
        <f>IF(CB7="",NA(),CB7)</f>
        <v>162.06</v>
      </c>
      <c r="CC6" s="35">
        <f t="shared" ref="CC6:CK6" si="9">IF(CC7="",NA(),CC7)</f>
        <v>160.43</v>
      </c>
      <c r="CD6" s="35">
        <f t="shared" si="9"/>
        <v>161.12</v>
      </c>
      <c r="CE6" s="35">
        <f t="shared" si="9"/>
        <v>162.24</v>
      </c>
      <c r="CF6" s="35">
        <f t="shared" si="9"/>
        <v>163.34</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61.78</v>
      </c>
      <c r="CY6" s="35">
        <f t="shared" ref="CY6:DG6" si="11">IF(CY7="",NA(),CY7)</f>
        <v>62.72</v>
      </c>
      <c r="CZ6" s="35">
        <f t="shared" si="11"/>
        <v>62.89</v>
      </c>
      <c r="DA6" s="35">
        <f t="shared" si="11"/>
        <v>61.81</v>
      </c>
      <c r="DB6" s="35">
        <f t="shared" si="11"/>
        <v>61.66</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85421</v>
      </c>
      <c r="D7" s="37">
        <v>47</v>
      </c>
      <c r="E7" s="37">
        <v>17</v>
      </c>
      <c r="F7" s="37">
        <v>4</v>
      </c>
      <c r="G7" s="37">
        <v>0</v>
      </c>
      <c r="H7" s="37" t="s">
        <v>98</v>
      </c>
      <c r="I7" s="37" t="s">
        <v>99</v>
      </c>
      <c r="J7" s="37" t="s">
        <v>100</v>
      </c>
      <c r="K7" s="37" t="s">
        <v>101</v>
      </c>
      <c r="L7" s="37" t="s">
        <v>102</v>
      </c>
      <c r="M7" s="37" t="s">
        <v>103</v>
      </c>
      <c r="N7" s="38" t="s">
        <v>104</v>
      </c>
      <c r="O7" s="38" t="s">
        <v>105</v>
      </c>
      <c r="P7" s="38">
        <v>35.79</v>
      </c>
      <c r="Q7" s="38">
        <v>76.83</v>
      </c>
      <c r="R7" s="38">
        <v>2970</v>
      </c>
      <c r="S7" s="38">
        <v>8385</v>
      </c>
      <c r="T7" s="38">
        <v>23.11</v>
      </c>
      <c r="U7" s="38">
        <v>362.83</v>
      </c>
      <c r="V7" s="38">
        <v>2997</v>
      </c>
      <c r="W7" s="38">
        <v>2</v>
      </c>
      <c r="X7" s="38">
        <v>1498.5</v>
      </c>
      <c r="Y7" s="38">
        <v>68.459999999999994</v>
      </c>
      <c r="Z7" s="38">
        <v>60.53</v>
      </c>
      <c r="AA7" s="38">
        <v>68.41</v>
      </c>
      <c r="AB7" s="38">
        <v>68.150000000000006</v>
      </c>
      <c r="AC7" s="38">
        <v>67.400000000000006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1448.16</v>
      </c>
      <c r="BG7" s="38">
        <v>1728.23</v>
      </c>
      <c r="BH7" s="38">
        <v>1346.87</v>
      </c>
      <c r="BI7" s="38">
        <v>1418.01</v>
      </c>
      <c r="BJ7" s="38">
        <v>1145.8399999999999</v>
      </c>
      <c r="BK7" s="38">
        <v>1298.9100000000001</v>
      </c>
      <c r="BL7" s="38">
        <v>1243.71</v>
      </c>
      <c r="BM7" s="38">
        <v>1194.1500000000001</v>
      </c>
      <c r="BN7" s="38">
        <v>1206.79</v>
      </c>
      <c r="BO7" s="38">
        <v>1258.43</v>
      </c>
      <c r="BP7" s="38">
        <v>1260.21</v>
      </c>
      <c r="BQ7" s="38">
        <v>98.69</v>
      </c>
      <c r="BR7" s="38">
        <v>100</v>
      </c>
      <c r="BS7" s="38">
        <v>100</v>
      </c>
      <c r="BT7" s="38">
        <v>100</v>
      </c>
      <c r="BU7" s="38">
        <v>100</v>
      </c>
      <c r="BV7" s="38">
        <v>69.87</v>
      </c>
      <c r="BW7" s="38">
        <v>74.3</v>
      </c>
      <c r="BX7" s="38">
        <v>72.260000000000005</v>
      </c>
      <c r="BY7" s="38">
        <v>71.84</v>
      </c>
      <c r="BZ7" s="38">
        <v>73.36</v>
      </c>
      <c r="CA7" s="38">
        <v>75.290000000000006</v>
      </c>
      <c r="CB7" s="38">
        <v>162.06</v>
      </c>
      <c r="CC7" s="38">
        <v>160.43</v>
      </c>
      <c r="CD7" s="38">
        <v>161.12</v>
      </c>
      <c r="CE7" s="38">
        <v>162.24</v>
      </c>
      <c r="CF7" s="38">
        <v>163.34</v>
      </c>
      <c r="CG7" s="38">
        <v>234.96</v>
      </c>
      <c r="CH7" s="38">
        <v>221.81</v>
      </c>
      <c r="CI7" s="38">
        <v>230.02</v>
      </c>
      <c r="CJ7" s="38">
        <v>228.47</v>
      </c>
      <c r="CK7" s="38">
        <v>224.88</v>
      </c>
      <c r="CL7" s="38">
        <v>215.41</v>
      </c>
      <c r="CM7" s="38" t="s">
        <v>104</v>
      </c>
      <c r="CN7" s="38" t="s">
        <v>104</v>
      </c>
      <c r="CO7" s="38" t="s">
        <v>104</v>
      </c>
      <c r="CP7" s="38" t="s">
        <v>104</v>
      </c>
      <c r="CQ7" s="38" t="s">
        <v>104</v>
      </c>
      <c r="CR7" s="38">
        <v>42.9</v>
      </c>
      <c r="CS7" s="38">
        <v>43.36</v>
      </c>
      <c r="CT7" s="38">
        <v>42.56</v>
      </c>
      <c r="CU7" s="38">
        <v>42.47</v>
      </c>
      <c r="CV7" s="38">
        <v>42.4</v>
      </c>
      <c r="CW7" s="38">
        <v>42.9</v>
      </c>
      <c r="CX7" s="38">
        <v>61.78</v>
      </c>
      <c r="CY7" s="38">
        <v>62.72</v>
      </c>
      <c r="CZ7" s="38">
        <v>62.89</v>
      </c>
      <c r="DA7" s="38">
        <v>61.81</v>
      </c>
      <c r="DB7" s="38">
        <v>61.66</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2022-01-31T06:11:58Z</cp:lastPrinted>
  <dcterms:created xsi:type="dcterms:W3CDTF">2021-12-03T07:50:15Z</dcterms:created>
  <dcterms:modified xsi:type="dcterms:W3CDTF">2022-02-10T11:04:35Z</dcterms:modified>
  <cp:category/>
</cp:coreProperties>
</file>