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0_公共下水道（法非適）6\"/>
    </mc:Choice>
  </mc:AlternateContent>
  <workbookProtection workbookAlgorithmName="SHA-512" workbookHashValue="fVJm5n0xB+pkplLpgThyi8ebieH+uv58LzJm0AE4gsEBWLQWUl5ltte1TShXPgNRegzPyroBwj3uTndtDBDOKg==" workbookSaltValue="sGGLk7nS7YnfOJSaL+JOXA==" workbookSpinCount="100000" lockStructure="1"/>
  <bookViews>
    <workbookView xWindow="0" yWindow="0" windowWidth="20490" windowHeight="8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BB8" i="4"/>
  <c r="AL8" i="4"/>
  <c r="AD8" i="4"/>
  <c r="P8" i="4"/>
  <c r="I8" i="4"/>
  <c r="B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<sst xmlns="http://schemas.openxmlformats.org/spreadsheetml/2006/main" count="236" uniqueCount="122">
  <si>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</si>
  <si>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</si>
  <si>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</si>
  <si>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</si>
  <si>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</si>
  <si>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</si>
  <si>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</si>
  <si>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</si>
  <si>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</si>
  <si>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</si>
  <si>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</si>
  <si>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</si>
  <si>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</si>
  <si>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</si>
  <si>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</si>
  <si>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</si>
  <si>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</si>
  <si>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</si>
  <si>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</si>
  <si>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</si>
  <si>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</si>
  <si>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</si>
  <si>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</si>
  <si>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</si>
  <si>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</si>
  <si>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</si>
  <si>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</si>
  <si>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</si>
  <si>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</si>
  <si>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</si>
  <si>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</si>
  <si>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</si>
  <si>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</si>
  <si>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</si>
  <si>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</si>
  <si>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</si>
  <si>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</si>
  <si>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</si>
  <si>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</si>
  <si>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</si>
  <si>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</si>
  <si>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</si>
  <si>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</si>
  <si>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</si>
  <si>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</si>
  <si>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</si>
  <si>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</si>
  <si>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</si>
  <si>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</si>
  <si>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</si>
  <si>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</si>
  <si>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</si>
  <si>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</si>
  <si>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</si>
  <si>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</si>
  <si>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</si>
  <si>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</si>
  <si>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</si>
  <si>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</si>
  <si>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</si>
  <si>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</si>
  <si>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</si>
  <si>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</si>
  <si>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</si>
  <si>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</si>
  <si>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</si>
  <si>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</si>
  <si>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</si>
  <si>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</si>
  <si>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</si>
  <si>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</si>
  <si>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</si>
  <si>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</si>
  <si>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</si>
  <si>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</si>
  <si>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</si>
  <si>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</si>
  <si>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</si>
  <si>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</si>
  <si>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</si>
  <si>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</si>
  <si>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</si>
  <si>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</si>
  <si>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</si>
  <si>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</si>
  <si>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</si>
  <si>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</si>
  <si>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</si>
  <si>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</si>
  <si>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</si>
  <si>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</si>
  <si>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</si>
  <si>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</si>
  <si>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</si>
  <si>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</si>
  <si>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</si>
  <si>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</si>
  <si>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</si>
  <si>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</si>
  <si>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五霞町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</si>
  <si>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</si>
  <si>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</si>
  <si>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</si>
  <si>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</si>
  <si>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</si>
  <si>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</si>
  <si>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</si>
  <si>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</si>
  <si>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</si>
  <si>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</si>
  <si>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</si>
  <si>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</si>
  <si>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</si>
  <si>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</si>
  <si>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</si>
  <si>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</si>
  <si>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</si>
  <si>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</si>
  <si>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</si>
  <si>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終末処理場は，昭和61年3月に供用開始しているため，処理場全体的に経年劣化が進行している。そのため平成25年度に五霞町公共下水道長寿命化計画，平成30年度にはストックマネジメント計画を策定し、計画的に老朽化対策を進めている。
　また,管渠施設の補修・更新等工事についても、令和2年度に策定したストックマネジメント計画に基づき,進めている。
　</t>
    <rPh sb="137" eb="139">
      <t>レイワ</t>
    </rPh>
    <rPh sb="140" eb="141">
      <t>ネン</t>
    </rPh>
    <rPh sb="141" eb="142">
      <t>ド</t>
    </rPh>
    <rPh sb="143" eb="145">
      <t>サクテイ</t>
    </rPh>
    <rPh sb="164" eb="165">
      <t>スス</t>
    </rPh>
    <phoneticPr fontId="4"/>
  </si>
  <si>
    <t>　収益的収支比率は，昨年度と比較し,料金収入は横ばいであったが,地方債償還金が増加したことにより比率は微減しているが，一般会計繰入金を入れているため良好となっている。経費回収率も高水準であり，今後も収益的収支比率は同水準での推移になると思われる。
　企業債残高対事業規模比率は，終末処理場及び管渠等について旧住宅都市整備公団(UR)より譲渡を受け初期投資が抑えられたことにより低水準となっているが，現在，ストックマネジメント計画に基づき終末処理場の老朽化対策工事を実施していることから，今後も同水準になる見通しである。
　経費回収率は，類似団体と比較して良好である。その要因としては，経費削減の効果が要因であると考えられる。
　汚水処理原価は，類似団体と比較して良好であるが，年々増加傾向にあるため，より一層維持管理費の削減に努める必要がある。
　施設利用率は，類似団体と比較して著しく低水準である。その要因は，原宿台住宅団地の計画人口を満たしていないことや人口の減少によるものと考えられる。今後の対策としては，「五霞町まち・ひと・しごと創生総合戦略」に位置づけた施策を所管する部門と連携し，区域内人口の増加を図る必要がある。
　水洗化率は，類似団体と比較して高水準である。その要因としては原宿台住宅団地の新規分譲住宅の販売が要因と考えられる。</t>
    <rPh sb="14" eb="16">
      <t>ヒカク</t>
    </rPh>
    <rPh sb="18" eb="20">
      <t>リョウキン</t>
    </rPh>
    <rPh sb="20" eb="22">
      <t>シュウニュウ</t>
    </rPh>
    <rPh sb="23" eb="24">
      <t>ヨコ</t>
    </rPh>
    <rPh sb="51" eb="53">
      <t>ビゲン</t>
    </rPh>
    <rPh sb="246" eb="249">
      <t>ドウスイジュン</t>
    </rPh>
    <phoneticPr fontId="4"/>
  </si>
  <si>
    <t>　公共下水道事業は，施設利用率以外は，良好な運営体制であると考えられる。
　現在，終末処理場・管渠施設ともストックマネジメント計画に基づく施設の更新・補修等工事を実施中である。そのため,新たな企業債の発行が必要となる。このことから企業債残高対事業規模比率をはじめ各指標において経営的に厳しい状況になることが予想されるため，財源の確保や更なる経費節減を図ることが必要不可欠である。
 また，特定環境保全公共下水道事業と合せた経営改善を進める。更に広域化・共同化事業として,農業集落排水事業を下水道事業に統合し,全体の運営の効率化を進める。</t>
    <rPh sb="75" eb="77">
      <t>ホシュウ</t>
    </rPh>
    <rPh sb="77" eb="78">
      <t>トウ</t>
    </rPh>
    <rPh sb="222" eb="224">
      <t>コウイキ</t>
    </rPh>
    <rPh sb="224" eb="225">
      <t>カ</t>
    </rPh>
    <rPh sb="226" eb="228">
      <t>キョウドウ</t>
    </rPh>
    <rPh sb="228" eb="229">
      <t>カ</t>
    </rPh>
    <rPh sb="229" eb="231">
      <t>ジギョウ</t>
    </rPh>
    <rPh sb="250" eb="252">
      <t>トウゴウ</t>
    </rPh>
    <rPh sb="264" eb="26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</si>
</sst>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5-4484-83A9-23A7328E68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3675-4484-83A9-23A7328E68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27.12</c:v>
                </c:pt>
                <c:pt idx="1">
                  <c:v>24.62</c:v>
                </c:pt>
                <c:pt idx="2">
                  <c:v>27.29</c:v>
                </c:pt>
                <c:pt idx="3">
                  <c:v>26.09</c:v>
                </c:pt>
                <c:pt idx="4">
                  <c:v>26</c:v>
                </c:pt>
              </c:numCache>
            </c:numRef>
          </c:val>
          <c:extLst>
            <c:ext xmlns:c16="http://schemas.microsoft.com/office/drawing/2014/chart" uri="{C3380CC4-5D6E-409C-BE32-E72D297353CC}">
              <c16:uniqueId val="{00000000-3371-483B-B9BE-CAD5F1154A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3371-483B-B9BE-CAD5F1154A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c:v>
                </c:pt>
                <c:pt idx="1">
                  <c:v>99.09</c:v>
                </c:pt>
                <c:pt idx="2">
                  <c:v>99.09</c:v>
                </c:pt>
                <c:pt idx="3">
                  <c:v>99.15</c:v>
                </c:pt>
                <c:pt idx="4">
                  <c:v>99.17</c:v>
                </c:pt>
              </c:numCache>
            </c:numRef>
          </c:val>
          <c:extLst>
            <c:ext xmlns:c16="http://schemas.microsoft.com/office/drawing/2014/chart" uri="{C3380CC4-5D6E-409C-BE32-E72D297353CC}">
              <c16:uniqueId val="{00000000-4E88-45C2-8C12-DFCB683B28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4E88-45C2-8C12-DFCB683B28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190.13</c:v>
                </c:pt>
                <c:pt idx="1">
                  <c:v>188.35</c:v>
                </c:pt>
                <c:pt idx="2">
                  <c:v>223.39</c:v>
                </c:pt>
                <c:pt idx="3">
                  <c:v>148.72</c:v>
                </c:pt>
                <c:pt idx="4">
                  <c:v>138.31</c:v>
                </c:pt>
              </c:numCache>
            </c:numRef>
          </c:val>
          <c:extLst>
            <c:ext xmlns:c16="http://schemas.microsoft.com/office/drawing/2014/chart" uri="{C3380CC4-5D6E-409C-BE32-E72D297353CC}">
              <c16:uniqueId val="{00000000-65BF-400F-B87A-53451A3EB1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F-400F-B87A-53451A3EB1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BC-43B7-A8EB-6786EE218F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BC-43B7-A8EB-6786EE218F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2-48CF-99F5-5560DEB10C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2-48CF-99F5-5560DEB10C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E9-4B59-A508-121FA6BEB3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E9-4B59-A508-121FA6BEB3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3-40D0-B462-B7665AECF8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3-40D0-B462-B7665AECF8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229.25</c:v>
                </c:pt>
                <c:pt idx="1">
                  <c:v>246.02</c:v>
                </c:pt>
                <c:pt idx="2">
                  <c:v>272.01</c:v>
                </c:pt>
                <c:pt idx="3">
                  <c:v>254.61</c:v>
                </c:pt>
                <c:pt idx="4">
                  <c:v>240.76</c:v>
                </c:pt>
              </c:numCache>
            </c:numRef>
          </c:val>
          <c:extLst>
            <c:ext xmlns:c16="http://schemas.microsoft.com/office/drawing/2014/chart" uri="{C3380CC4-5D6E-409C-BE32-E72D297353CC}">
              <c16:uniqueId val="{00000000-4D3A-4AB4-9155-3D803AD7BE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4D3A-4AB4-9155-3D803AD7BE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100.68</c:v>
                </c:pt>
                <c:pt idx="4">
                  <c:v>100.69</c:v>
                </c:pt>
              </c:numCache>
            </c:numRef>
          </c:val>
          <c:extLst>
            <c:ext xmlns:c16="http://schemas.microsoft.com/office/drawing/2014/chart" uri="{C3380CC4-5D6E-409C-BE32-E72D297353CC}">
              <c16:uniqueId val="{00000000-2C5D-4886-A69B-961ADA1F78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2C5D-4886-A69B-961ADA1F78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160.43</c:v>
                </c:pt>
                <c:pt idx="1">
                  <c:v>161.12</c:v>
                </c:pt>
                <c:pt idx="2">
                  <c:v>162.24</c:v>
                </c:pt>
                <c:pt idx="3">
                  <c:v>162.24</c:v>
                </c:pt>
                <c:pt idx="4">
                  <c:v>162.24</c:v>
                </c:pt>
              </c:numCache>
            </c:numRef>
          </c:val>
          <c:extLst>
            <c:ext xmlns:c16="http://schemas.microsoft.com/office/drawing/2014/chart" uri="{C3380CC4-5D6E-409C-BE32-E72D297353CC}">
              <c16:uniqueId val="{00000000-DB48-4FA2-800A-B467ED78F7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DB48-4FA2-800A-B467ED78F7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五霞町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8257</v>
      </c>
      <c r="AM8" s="42"/>
      <c r="AN8" s="42"/>
      <c r="AO8" s="42"/>
      <c r="AP8" s="42"/>
      <c r="AQ8" s="42"/>
      <c r="AR8" s="42"/>
      <c r="AS8" s="42"/>
      <c r="AT8" s="35">
        <f>データ!T6</f>
        <v>23.11</v>
      </c>
      <c r="AU8" s="35"/>
      <c r="AV8" s="35"/>
      <c r="AW8" s="35"/>
      <c r="AX8" s="35"/>
      <c r="AY8" s="35"/>
      <c r="AZ8" s="35"/>
      <c r="BA8" s="35"/>
      <c r="BB8" s="35">
        <f>データ!U6</f>
        <v>357.29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33.840000000000003</v>
      </c>
      <c r="Q10" s="35"/>
      <c r="R10" s="35"/>
      <c r="S10" s="35"/>
      <c r="T10" s="35"/>
      <c r="U10" s="35"/>
      <c r="V10" s="35"/>
      <c r="W10" s="35">
        <f>データ!Q6</f>
        <v>81.2</v>
      </c>
      <c r="X10" s="35"/>
      <c r="Y10" s="35"/>
      <c r="Z10" s="35"/>
      <c r="AA10" s="35"/>
      <c r="AB10" s="35"/>
      <c r="AC10" s="35"/>
      <c r="AD10" s="42">
        <f>データ!R6</f>
        <v>2970</v>
      </c>
      <c r="AE10" s="42"/>
      <c r="AF10" s="42"/>
      <c r="AG10" s="42"/>
      <c r="AH10" s="42"/>
      <c r="AI10" s="42"/>
      <c r="AJ10" s="42"/>
      <c r="AK10" s="2"/>
      <c r="AL10" s="42">
        <f>データ!V6</f>
        <v>2787</v>
      </c>
      <c r="AM10" s="42"/>
      <c r="AN10" s="42"/>
      <c r="AO10" s="42"/>
      <c r="AP10" s="42"/>
      <c r="AQ10" s="42"/>
      <c r="AR10" s="42"/>
      <c r="AS10" s="42"/>
      <c r="AT10" s="35">
        <f>データ!W6</f>
        <v>0.73</v>
      </c>
      <c r="AU10" s="35"/>
      <c r="AV10" s="35"/>
      <c r="AW10" s="35"/>
      <c r="AX10" s="35"/>
      <c r="AY10" s="35"/>
      <c r="AZ10" s="35"/>
      <c r="BA10" s="35"/>
      <c r="BB10" s="35">
        <f>データ!X6</f>
        <v>3817.81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45</v>
      </c>
      <c r="O86" s="12" t="str">
        <f>データ!EO6</f>
        <v>【0.24】</v>
      </c>
    </row>
  </sheetData>
  <sheetProtection algorithmName="SHA-512" hashValue="sHgZmqyUtbd6GOZR4OOOp69UGFI+pfg/0T7Zg7y7fVjz1W1byCOqnA+14s4dlrNSAjDimGyfgi0MHLn4D2uaTQ==" saltValue="jgBVW32bXQfPInVNuu41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85421</v>
      </c>
      <c r="D6" s="19">
        <f t="shared" si="3"/>
        <v>47</v>
      </c>
      <c r="E6" s="19">
        <f t="shared" si="3"/>
        <v>17</v>
      </c>
      <c r="F6" s="19">
        <f t="shared" si="3"/>
        <v>1</v>
      </c>
      <c r="G6" s="19">
        <f t="shared" si="3"/>
        <v>0</v>
      </c>
      <c r="H6" s="19" t="str">
        <f t="shared" si="3"/>
        <v>茨城県　五霞町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33.840000000000003</v>
      </c>
      <c r="Q6" s="20">
        <f t="shared" si="3"/>
        <v>81.2</v>
      </c>
      <c r="R6" s="20">
        <f t="shared" si="3"/>
        <v>2970</v>
      </c>
      <c r="S6" s="20">
        <f t="shared" si="3"/>
        <v>8257</v>
      </c>
      <c r="T6" s="20">
        <f t="shared" si="3"/>
        <v>23.11</v>
      </c>
      <c r="U6" s="20">
        <f t="shared" si="3"/>
        <v>357.29</v>
      </c>
      <c r="V6" s="20">
        <f t="shared" si="3"/>
        <v>2787</v>
      </c>
      <c r="W6" s="20">
        <f t="shared" si="3"/>
        <v>0.73</v>
      </c>
      <c r="X6" s="20">
        <f t="shared" si="3"/>
        <v>3817.81</v>
      </c>
      <c r="Y6" s="21">
        <f>IF(Y7="",NA(),Y7)</f>
        <v>190.13</v>
      </c>
      <c r="Z6" s="21">
        <f t="shared" ref="Z6:AH6" si="4">IF(Z7="",NA(),Z7)</f>
        <v>188.35</v>
      </c>
      <c r="AA6" s="21">
        <f t="shared" si="4"/>
        <v>223.39</v>
      </c>
      <c r="AB6" s="21">
        <f t="shared" si="4"/>
        <v>148.72</v>
      </c>
      <c r="AC6" s="21">
        <f t="shared" si="4"/>
        <v>138.31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229.25</v>
      </c>
      <c r="BG6" s="21">
        <f t="shared" ref="BG6:BO6" si="7">IF(BG7="",NA(),BG7)</f>
        <v>246.02</v>
      </c>
      <c r="BH6" s="21">
        <f t="shared" si="7"/>
        <v>272.01</v>
      </c>
      <c r="BI6" s="21">
        <f t="shared" si="7"/>
        <v>254.61</v>
      </c>
      <c r="BJ6" s="21">
        <f t="shared" si="7"/>
        <v>240.76</v>
      </c>
      <c r="BK6" s="21">
        <f t="shared" si="7"/>
        <v>799.11</v>
      </c>
      <c r="BL6" s="21">
        <f t="shared" si="7"/>
        <v>768.62</v>
      </c>
      <c r="BM6" s="21">
        <f t="shared" si="7"/>
        <v>789.44</v>
      </c>
      <c r="BN6" s="21">
        <f t="shared" si="7"/>
        <v>789.08</v>
      </c>
      <c r="BO6" s="21">
        <f t="shared" si="7"/>
        <v>747.84</v>
      </c>
      <c r="BP6" s="20" t="str">
        <f>IF(BP7="","",IF(BP7="-","【-】","【"&amp;SUBSTITUTE(TEXT(BP7,"#,##0.00"),"-","△")&amp;"】"))</f>
        <v>【669.11】</v>
      </c>
      <c r="BQ6" s="21">
        <f>IF(BQ7="",NA(),BQ7)</f>
        <v>100</v>
      </c>
      <c r="BR6" s="21">
        <f t="shared" ref="BR6:BZ6" si="8">IF(BR7="",NA(),BR7)</f>
        <v>100</v>
      </c>
      <c r="BS6" s="21">
        <f t="shared" si="8"/>
        <v>100</v>
      </c>
      <c r="BT6" s="21">
        <f t="shared" si="8"/>
        <v>100.68</v>
      </c>
      <c r="BU6" s="21">
        <f t="shared" si="8"/>
        <v>100.69</v>
      </c>
      <c r="BV6" s="21">
        <f t="shared" si="8"/>
        <v>87.69</v>
      </c>
      <c r="BW6" s="21">
        <f t="shared" si="8"/>
        <v>88.06</v>
      </c>
      <c r="BX6" s="21">
        <f t="shared" si="8"/>
        <v>87.29</v>
      </c>
      <c r="BY6" s="21">
        <f t="shared" si="8"/>
        <v>88.25</v>
      </c>
      <c r="BZ6" s="21">
        <f t="shared" si="8"/>
        <v>90.17</v>
      </c>
      <c r="CA6" s="20" t="str">
        <f>IF(CA7="","",IF(CA7="-","【-】","【"&amp;SUBSTITUTE(TEXT(CA7,"#,##0.00"),"-","△")&amp;"】"))</f>
        <v>【99.73】</v>
      </c>
      <c r="CB6" s="21">
        <f>IF(CB7="",NA(),CB7)</f>
        <v>160.43</v>
      </c>
      <c r="CC6" s="21">
        <f t="shared" ref="CC6:CK6" si="9">IF(CC7="",NA(),CC7)</f>
        <v>161.12</v>
      </c>
      <c r="CD6" s="21">
        <f t="shared" si="9"/>
        <v>162.24</v>
      </c>
      <c r="CE6" s="21">
        <f t="shared" si="9"/>
        <v>162.24</v>
      </c>
      <c r="CF6" s="21">
        <f t="shared" si="9"/>
        <v>162.24</v>
      </c>
      <c r="CG6" s="21">
        <f t="shared" si="9"/>
        <v>180.07</v>
      </c>
      <c r="CH6" s="21">
        <f t="shared" si="9"/>
        <v>179.32</v>
      </c>
      <c r="CI6" s="21">
        <f t="shared" si="9"/>
        <v>176.67</v>
      </c>
      <c r="CJ6" s="21">
        <f t="shared" si="9"/>
        <v>176.37</v>
      </c>
      <c r="CK6" s="21">
        <f t="shared" si="9"/>
        <v>173.17</v>
      </c>
      <c r="CL6" s="20" t="str">
        <f>IF(CL7="","",IF(CL7="-","【-】","【"&amp;SUBSTITUTE(TEXT(CL7,"#,##0.00"),"-","△")&amp;"】"))</f>
        <v>【134.98】</v>
      </c>
      <c r="CM6" s="21">
        <f>IF(CM7="",NA(),CM7)</f>
        <v>27.12</v>
      </c>
      <c r="CN6" s="21">
        <f t="shared" ref="CN6:CV6" si="10">IF(CN7="",NA(),CN7)</f>
        <v>24.62</v>
      </c>
      <c r="CO6" s="21">
        <f t="shared" si="10"/>
        <v>27.29</v>
      </c>
      <c r="CP6" s="21">
        <f t="shared" si="10"/>
        <v>26.09</v>
      </c>
      <c r="CQ6" s="21">
        <f t="shared" si="10"/>
        <v>26</v>
      </c>
      <c r="CR6" s="21">
        <f t="shared" si="10"/>
        <v>58.4</v>
      </c>
      <c r="CS6" s="21">
        <f t="shared" si="10"/>
        <v>58</v>
      </c>
      <c r="CT6" s="21">
        <f t="shared" si="10"/>
        <v>57.42</v>
      </c>
      <c r="CU6" s="21">
        <f t="shared" si="10"/>
        <v>56.72</v>
      </c>
      <c r="CV6" s="21">
        <f t="shared" si="10"/>
        <v>56.43</v>
      </c>
      <c r="CW6" s="20" t="str">
        <f>IF(CW7="","",IF(CW7="-","【-】","【"&amp;SUBSTITUTE(TEXT(CW7,"#,##0.00"),"-","△")&amp;"】"))</f>
        <v>【59.99】</v>
      </c>
      <c r="CX6" s="21">
        <f>IF(CX7="",NA(),CX7)</f>
        <v>99</v>
      </c>
      <c r="CY6" s="21">
        <f t="shared" ref="CY6:DG6" si="11">IF(CY7="",NA(),CY7)</f>
        <v>99.09</v>
      </c>
      <c r="CZ6" s="21">
        <f t="shared" si="11"/>
        <v>99.09</v>
      </c>
      <c r="DA6" s="21">
        <f t="shared" si="11"/>
        <v>99.15</v>
      </c>
      <c r="DB6" s="21">
        <f t="shared" si="11"/>
        <v>99.17</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85421</v>
      </c>
      <c r="D7" s="23">
        <v>47</v>
      </c>
      <c r="E7" s="23">
        <v>17</v>
      </c>
      <c r="F7" s="23">
        <v>1</v>
      </c>
      <c r="G7" s="23">
        <v>0</v>
      </c>
      <c r="H7" s="23" t="s">
        <v>99</v>
      </c>
      <c r="I7" s="23" t="s">
        <v>100</v>
      </c>
      <c r="J7" s="23" t="s">
        <v>101</v>
      </c>
      <c r="K7" s="23" t="s">
        <v>102</v>
      </c>
      <c r="L7" s="23" t="s">
        <v>103</v>
      </c>
      <c r="M7" s="23" t="s">
        <v>104</v>
      </c>
      <c r="N7" s="24" t="s">
        <v>105</v>
      </c>
      <c r="O7" s="24" t="s">
        <v>106</v>
      </c>
      <c r="P7" s="24">
        <v>33.840000000000003</v>
      </c>
      <c r="Q7" s="24">
        <v>81.2</v>
      </c>
      <c r="R7" s="24">
        <v>2970</v>
      </c>
      <c r="S7" s="24">
        <v>8257</v>
      </c>
      <c r="T7" s="24">
        <v>23.11</v>
      </c>
      <c r="U7" s="24">
        <v>357.29</v>
      </c>
      <c r="V7" s="24">
        <v>2787</v>
      </c>
      <c r="W7" s="24">
        <v>0.73</v>
      </c>
      <c r="X7" s="24">
        <v>3817.81</v>
      </c>
      <c r="Y7" s="24">
        <v>190.13</v>
      </c>
      <c r="Z7" s="24">
        <v>188.35</v>
      </c>
      <c r="AA7" s="24">
        <v>223.39</v>
      </c>
      <c r="AB7" s="24">
        <v>148.72</v>
      </c>
      <c r="AC7" s="24">
        <v>138.31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229.25</v>
      </c>
      <c r="BG7" s="24">
        <v>246.02</v>
      </c>
      <c r="BH7" s="24">
        <v>272.01</v>
      </c>
      <c r="BI7" s="24">
        <v>254.61</v>
      </c>
      <c r="BJ7" s="24">
        <v>240.76</v>
      </c>
      <c r="BK7" s="24">
        <v>799.11</v>
      </c>
      <c r="BL7" s="24">
        <v>768.62</v>
      </c>
      <c r="BM7" s="24">
        <v>789.44</v>
      </c>
      <c r="BN7" s="24">
        <v>789.08</v>
      </c>
      <c r="BO7" s="24">
        <v>747.84</v>
      </c>
      <c r="BP7" s="24">
        <v>669.11</v>
      </c>
      <c r="BQ7" s="24">
        <v>100</v>
      </c>
      <c r="BR7" s="24">
        <v>100</v>
      </c>
      <c r="BS7" s="24">
        <v>100</v>
      </c>
      <c r="BT7" s="24">
        <v>100.68</v>
      </c>
      <c r="BU7" s="24">
        <v>100.69</v>
      </c>
      <c r="BV7" s="24">
        <v>87.69</v>
      </c>
      <c r="BW7" s="24">
        <v>88.06</v>
      </c>
      <c r="BX7" s="24">
        <v>87.29</v>
      </c>
      <c r="BY7" s="24">
        <v>88.25</v>
      </c>
      <c r="BZ7" s="24">
        <v>90.17</v>
      </c>
      <c r="CA7" s="24">
        <v>99.73</v>
      </c>
      <c r="CB7" s="24">
        <v>160.43</v>
      </c>
      <c r="CC7" s="24">
        <v>161.12</v>
      </c>
      <c r="CD7" s="24">
        <v>162.24</v>
      </c>
      <c r="CE7" s="24">
        <v>162.24</v>
      </c>
      <c r="CF7" s="24">
        <v>162.24</v>
      </c>
      <c r="CG7" s="24">
        <v>180.07</v>
      </c>
      <c r="CH7" s="24">
        <v>179.32</v>
      </c>
      <c r="CI7" s="24">
        <v>176.67</v>
      </c>
      <c r="CJ7" s="24">
        <v>176.37</v>
      </c>
      <c r="CK7" s="24">
        <v>173.17</v>
      </c>
      <c r="CL7" s="24">
        <v>134.97999999999999</v>
      </c>
      <c r="CM7" s="24">
        <v>27.12</v>
      </c>
      <c r="CN7" s="24">
        <v>24.62</v>
      </c>
      <c r="CO7" s="24">
        <v>27.29</v>
      </c>
      <c r="CP7" s="24">
        <v>26.09</v>
      </c>
      <c r="CQ7" s="24">
        <v>26</v>
      </c>
      <c r="CR7" s="24">
        <v>58.4</v>
      </c>
      <c r="CS7" s="24">
        <v>58</v>
      </c>
      <c r="CT7" s="24">
        <v>57.42</v>
      </c>
      <c r="CU7" s="24">
        <v>56.72</v>
      </c>
      <c r="CV7" s="24">
        <v>56.43</v>
      </c>
      <c r="CW7" s="24">
        <v>59.99</v>
      </c>
      <c r="CX7" s="24">
        <v>99</v>
      </c>
      <c r="CY7" s="24">
        <v>99.09</v>
      </c>
      <c r="CZ7" s="24">
        <v>99.09</v>
      </c>
      <c r="DA7" s="24">
        <v>99.15</v>
      </c>
      <c r="DB7" s="24">
        <v>99.17</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2023-01-19T03:38:53Z</cp:lastPrinted>
  <dcterms:created xsi:type="dcterms:W3CDTF">2023-01-12T23:52:38Z</dcterms:created>
  <dcterms:modified xsi:type="dcterms:W3CDTF">2023-02-07T01:21:40Z</dcterms:modified>
  <cp:category/>
</cp:coreProperties>
</file>