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42_五霞町\"/>
    </mc:Choice>
  </mc:AlternateContent>
  <workbookProtection workbookAlgorithmName="SHA-512" workbookHashValue="1Gb0AE22MWZko8tXiCjzUKZXtIS6NdKXaOVFP2SzA8bkgaHjmL+W58OaDqPfEUHMvxs1Cag6BBa8R3mscdTa3g==" workbookSaltValue="/V903JdS8CHCse/qHUSv0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<sst xmlns="http://schemas.openxmlformats.org/spreadsheetml/2006/main" count="228" uniqueCount="114">
  <si>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</si>
  <si>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</si>
  <si>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</si>
  <si>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</si>
  <si>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</si>
  <si>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</si>
  <si>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</si>
  <si>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</si>
  <si>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</si>
  <si>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</si>
  <si>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</si>
  <si>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</si>
  <si>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</si>
  <si>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</si>
  <si>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</si>
  <si>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</si>
  <si>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</si>
  <si>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</si>
  <si>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</si>
  <si>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</si>
  <si>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</si>
  <si>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</si>
  <si>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</si>
  <si>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</si>
  <si>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</si>
  <si>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</si>
  <si>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</si>
  <si>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</si>
  <si>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</si>
  <si>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</si>
  <si>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</si>
  <si>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</si>
  <si>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</si>
  <si>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</si>
  <si>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</si>
  <si>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</si>
  <si>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</si>
  <si>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</si>
  <si>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</si>
  <si>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</si>
  <si>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</si>
  <si>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</si>
  <si>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</si>
  <si>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</si>
  <si>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</si>
  <si>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</si>
  <si>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</si>
  <si>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</si>
  <si>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</si>
  <si>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</si>
  <si>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</si>
  <si>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</si>
  <si>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</si>
  <si>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</si>
  <si>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</si>
  <si>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</si>
  <si>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</si>
  <si>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</si>
  <si>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</si>
  <si>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</si>
  <si>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</si>
  <si>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</si>
  <si>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</si>
  <si>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</si>
  <si>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</si>
  <si>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</si>
  <si>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</si>
  <si>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</si>
  <si>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</si>
  <si>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</si>
  <si>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</si>
  <si>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</si>
  <si>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</si>
  <si>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</si>
  <si>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</si>
  <si>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</si>
  <si>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</si>
  <si>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</si>
  <si>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</si>
  <si>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</si>
  <si>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</si>
  <si>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</si>
  <si>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</si>
  <si>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</si>
  <si>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</si>
  <si>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</si>
  <si>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</si>
  <si>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</si>
  <si>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</si>
  <si>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</si>
  <si>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</si>
  <si>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</si>
  <si>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</si>
  <si>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</si>
  <si>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</si>
  <si>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</si>
  <si>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</si>
  <si>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</si>
  <si>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</si>
  <si>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</si>
  <si>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</si>
  <si>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</si>
  <si>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</si>
  <si>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</si>
  <si>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</si>
  <si>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</si>
  <si>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</si>
  <si>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</si>
  <si>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</si>
  <si>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</si>
  <si>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</si>
  <si>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増加傾向にあり、類似団体と比較して高い数値となっている。電気・機械設備については、計画的に更新工事等を行っているが、管路等については、今後、更新計画等を策定し計画に沿った更新工事を行っていく必要がある。
②管路経年化率及び③管路更新率については、法定耐用年数に達していないため、管路更新は行っていないが、数年後に法定耐用年数に達する管路が出てくるため、今後、更新計画等を策定し計画に沿った更新工事を行っていく必要がある。</t>
    <rPh sb="1" eb="3">
      <t>ユウケイ</t>
    </rPh>
    <rPh sb="3" eb="7">
      <t>コテイシサン</t>
    </rPh>
    <rPh sb="7" eb="9">
      <t>ゲンカ</t>
    </rPh>
    <rPh sb="9" eb="12">
      <t>ショウキャクリツ</t>
    </rPh>
    <rPh sb="13" eb="15">
      <t>ゾウカ</t>
    </rPh>
    <rPh sb="15" eb="17">
      <t>ケイコウ</t>
    </rPh>
    <rPh sb="21" eb="23">
      <t>ルイジ</t>
    </rPh>
    <rPh sb="23" eb="25">
      <t>ダンタイ</t>
    </rPh>
    <rPh sb="26" eb="28">
      <t>ヒカク</t>
    </rPh>
    <rPh sb="30" eb="31">
      <t>タカ</t>
    </rPh>
    <rPh sb="32" eb="34">
      <t>スウチ</t>
    </rPh>
    <rPh sb="41" eb="43">
      <t>デンキ</t>
    </rPh>
    <rPh sb="44" eb="46">
      <t>キカイ</t>
    </rPh>
    <rPh sb="46" eb="48">
      <t>セツビ</t>
    </rPh>
    <rPh sb="54" eb="57">
      <t>ケイカクテキ</t>
    </rPh>
    <rPh sb="58" eb="60">
      <t>コウシン</t>
    </rPh>
    <rPh sb="60" eb="62">
      <t>コウジ</t>
    </rPh>
    <rPh sb="62" eb="63">
      <t>トウ</t>
    </rPh>
    <rPh sb="64" eb="65">
      <t>オコナ</t>
    </rPh>
    <rPh sb="71" eb="73">
      <t>カンロ</t>
    </rPh>
    <rPh sb="73" eb="74">
      <t>トウ</t>
    </rPh>
    <rPh sb="80" eb="82">
      <t>コンゴ</t>
    </rPh>
    <rPh sb="83" eb="85">
      <t>コウシン</t>
    </rPh>
    <rPh sb="85" eb="87">
      <t>ケイカク</t>
    </rPh>
    <rPh sb="87" eb="88">
      <t>トウ</t>
    </rPh>
    <rPh sb="89" eb="91">
      <t>サクテイ</t>
    </rPh>
    <rPh sb="92" eb="94">
      <t>ケイカク</t>
    </rPh>
    <rPh sb="95" eb="96">
      <t>ソ</t>
    </rPh>
    <rPh sb="98" eb="100">
      <t>コウシン</t>
    </rPh>
    <rPh sb="100" eb="102">
      <t>コウジ</t>
    </rPh>
    <rPh sb="103" eb="104">
      <t>オコナ</t>
    </rPh>
    <rPh sb="108" eb="110">
      <t>ヒツヨウ</t>
    </rPh>
    <rPh sb="116" eb="118">
      <t>カンロ</t>
    </rPh>
    <rPh sb="118" eb="120">
      <t>ケイネン</t>
    </rPh>
    <rPh sb="120" eb="121">
      <t>カ</t>
    </rPh>
    <rPh sb="121" eb="122">
      <t>リツ</t>
    </rPh>
    <rPh sb="122" eb="123">
      <t>オヨ</t>
    </rPh>
    <rPh sb="125" eb="127">
      <t>カンロ</t>
    </rPh>
    <rPh sb="127" eb="129">
      <t>コウシン</t>
    </rPh>
    <rPh sb="129" eb="130">
      <t>リツ</t>
    </rPh>
    <rPh sb="136" eb="138">
      <t>ホウテイ</t>
    </rPh>
    <rPh sb="138" eb="140">
      <t>タイヨウ</t>
    </rPh>
    <rPh sb="140" eb="142">
      <t>ネンスウ</t>
    </rPh>
    <rPh sb="143" eb="144">
      <t>タッ</t>
    </rPh>
    <rPh sb="152" eb="154">
      <t>カンロ</t>
    </rPh>
    <rPh sb="154" eb="156">
      <t>コウシン</t>
    </rPh>
    <rPh sb="157" eb="158">
      <t>オコナ</t>
    </rPh>
    <rPh sb="165" eb="168">
      <t>スウネンゴ</t>
    </rPh>
    <rPh sb="169" eb="175">
      <t>ホウテイタイヨウネンスウ</t>
    </rPh>
    <rPh sb="176" eb="177">
      <t>タッ</t>
    </rPh>
    <rPh sb="179" eb="181">
      <t>カンロ</t>
    </rPh>
    <rPh sb="182" eb="183">
      <t>デ</t>
    </rPh>
    <phoneticPr fontId="4"/>
  </si>
  <si>
    <t xml:space="preserve">当町の水道事業は、収益的収支の面では給水原価が高いため、操出基準に定める事由以外の操出金により収入不足を補填しており、独立採算の原則から大きく外れている。また、資本的収支の面では企業債償還金の占める割合が高く多額となっているため、操出基準に定める事由以外の操出金により収入不足を補填しており、経営状況及び財政状態は決して良好とはいえない状況である。更に今後、経年化に伴う施設、設備及び管路等の更新を実施していかなければならず、料金改定、ダウンサイジング、広域化・共同化等、様々な角度から検討を行い、適正化に努めていく必要がある。
</t>
    <rPh sb="0" eb="2">
      <t>トウチョウ</t>
    </rPh>
    <rPh sb="3" eb="5">
      <t>スイドウ</t>
    </rPh>
    <rPh sb="5" eb="7">
      <t>ジギョウ</t>
    </rPh>
    <rPh sb="9" eb="12">
      <t>シュウエキテキ</t>
    </rPh>
    <rPh sb="12" eb="14">
      <t>シュウシ</t>
    </rPh>
    <rPh sb="15" eb="16">
      <t>メン</t>
    </rPh>
    <rPh sb="18" eb="20">
      <t>キュウスイ</t>
    </rPh>
    <rPh sb="20" eb="22">
      <t>ゲンカ</t>
    </rPh>
    <rPh sb="23" eb="24">
      <t>タカ</t>
    </rPh>
    <rPh sb="28" eb="29">
      <t>ミサオ</t>
    </rPh>
    <rPh sb="29" eb="30">
      <t>イズル</t>
    </rPh>
    <rPh sb="30" eb="32">
      <t>キジュン</t>
    </rPh>
    <rPh sb="33" eb="34">
      <t>サダ</t>
    </rPh>
    <rPh sb="36" eb="38">
      <t>ジユウ</t>
    </rPh>
    <rPh sb="38" eb="40">
      <t>イガイ</t>
    </rPh>
    <rPh sb="41" eb="42">
      <t>ミサオ</t>
    </rPh>
    <rPh sb="42" eb="44">
      <t>シュッキン</t>
    </rPh>
    <rPh sb="47" eb="49">
      <t>シュウニュウ</t>
    </rPh>
    <rPh sb="49" eb="51">
      <t>ブソク</t>
    </rPh>
    <rPh sb="52" eb="54">
      <t>ホテン</t>
    </rPh>
    <rPh sb="59" eb="61">
      <t>ドクリツ</t>
    </rPh>
    <rPh sb="61" eb="63">
      <t>サイサン</t>
    </rPh>
    <rPh sb="64" eb="66">
      <t>ゲンソク</t>
    </rPh>
    <rPh sb="68" eb="69">
      <t>オオ</t>
    </rPh>
    <rPh sb="71" eb="72">
      <t>ハズ</t>
    </rPh>
    <rPh sb="80" eb="83">
      <t>シホンテキ</t>
    </rPh>
    <rPh sb="83" eb="85">
      <t>シュウシ</t>
    </rPh>
    <rPh sb="86" eb="87">
      <t>メン</t>
    </rPh>
    <rPh sb="89" eb="92">
      <t>キギョウサイ</t>
    </rPh>
    <phoneticPr fontId="4"/>
  </si>
  <si>
    <r>
      <t>①経常収支比率は、給水収益及び一般会計からの繰入金が増加したことにより伸びを示したが、一般会計からの繰入金に依存せざるを得ない状況は続いている。
②累積欠損金比率は、H26年度に地方公営企業</t>
    </r>
    <r>
      <rPr>
        <sz val="11"/>
        <rFont val="ＭＳ ゴシック"/>
        <family val="3"/>
        <charset val="128"/>
      </rPr>
      <t>会計</t>
    </r>
    <r>
      <rPr>
        <sz val="11"/>
        <color theme="1"/>
        <rFont val="ＭＳ ゴシック"/>
        <family val="3"/>
        <charset val="128"/>
      </rPr>
      <t>制度の改正に伴い一時的に高い数値となったが、それ以降は0％となっている。
③流動比率は、H29年度以降100％を下回っており、主な要因は高額な企業債の返還金があげられる。
④企業債残高対給水収益比率は、減少傾向にあるものの高い状況にある。浄水場建設時等で大きな建設投資を行っており、償還期間を終えれば比率は下がる見込である。
⑤料金回収率はH30年度より増加傾向にあるが、給水収益が増加した事によるものである。小規模自治体であるにもかかわらず、表流水を水源とした浄水場を運営しているため、給水原価は依然として高い水準にある。
⑥給水原価は、⑤と同様の理由により、類似団体と比較して高い水準となってはいるが、年間総有収水量が増加したことにより若干ではあるが減少している。
⑦施設利用率は、類似団体と比較して高い数値にある。要因としては、水道加入率が99.3％と高い事が考えられる。
⑧有収率は、類似団体と比較して高い数値にある。要因としては、漏水量が少ない事が考えられる。</t>
    </r>
    <rPh sb="1" eb="3">
      <t>ケイジョウ</t>
    </rPh>
    <rPh sb="3" eb="5">
      <t>シュウシ</t>
    </rPh>
    <rPh sb="5" eb="7">
      <t>ヒリツ</t>
    </rPh>
    <rPh sb="9" eb="11">
      <t>キュウスイ</t>
    </rPh>
    <rPh sb="11" eb="13">
      <t>シュウエキ</t>
    </rPh>
    <rPh sb="13" eb="14">
      <t>オヨ</t>
    </rPh>
    <rPh sb="15" eb="17">
      <t>イッパン</t>
    </rPh>
    <rPh sb="17" eb="19">
      <t>カイケイ</t>
    </rPh>
    <rPh sb="22" eb="25">
      <t>クリイレキン</t>
    </rPh>
    <rPh sb="26" eb="28">
      <t>ゾウカ</t>
    </rPh>
    <rPh sb="35" eb="36">
      <t>ノ</t>
    </rPh>
    <rPh sb="38" eb="39">
      <t>シメ</t>
    </rPh>
    <rPh sb="43" eb="45">
      <t>イッパン</t>
    </rPh>
    <rPh sb="45" eb="47">
      <t>カイケイ</t>
    </rPh>
    <rPh sb="50" eb="53">
      <t>クリイレキン</t>
    </rPh>
    <rPh sb="54" eb="56">
      <t>イゾン</t>
    </rPh>
    <rPh sb="60" eb="61">
      <t>エ</t>
    </rPh>
    <rPh sb="63" eb="65">
      <t>ジョウキョウ</t>
    </rPh>
    <rPh sb="66" eb="67">
      <t>ツヅ</t>
    </rPh>
    <rPh sb="74" eb="76">
      <t>ルイセキ</t>
    </rPh>
    <rPh sb="76" eb="78">
      <t>ケッソン</t>
    </rPh>
    <rPh sb="78" eb="79">
      <t>キン</t>
    </rPh>
    <rPh sb="79" eb="81">
      <t>ヒリツ</t>
    </rPh>
    <rPh sb="86" eb="88">
      <t>ネンド</t>
    </rPh>
    <rPh sb="89" eb="91">
      <t>チホウ</t>
    </rPh>
    <rPh sb="91" eb="93">
      <t>コウエイ</t>
    </rPh>
    <rPh sb="93" eb="95">
      <t>キギョウ</t>
    </rPh>
    <rPh sb="95" eb="97">
      <t>カイケイ</t>
    </rPh>
    <rPh sb="97" eb="99">
      <t>セイド</t>
    </rPh>
    <rPh sb="100" eb="102">
      <t>カイセイ</t>
    </rPh>
    <rPh sb="103" eb="104">
      <t>トモナ</t>
    </rPh>
    <rPh sb="105" eb="108">
      <t>イチジテキ</t>
    </rPh>
    <rPh sb="109" eb="110">
      <t>タカ</t>
    </rPh>
    <rPh sb="111" eb="113">
      <t>スウチ</t>
    </rPh>
    <rPh sb="121" eb="123">
      <t>イコウ</t>
    </rPh>
    <rPh sb="135" eb="137">
      <t>リュウドウ</t>
    </rPh>
    <rPh sb="137" eb="139">
      <t>ヒリツ</t>
    </rPh>
    <rPh sb="144" eb="146">
      <t>ネンド</t>
    </rPh>
    <rPh sb="146" eb="148">
      <t>イコウ</t>
    </rPh>
    <rPh sb="153" eb="155">
      <t>シタマワ</t>
    </rPh>
    <rPh sb="160" eb="161">
      <t>オモ</t>
    </rPh>
    <rPh sb="162" eb="164">
      <t>ヨウイン</t>
    </rPh>
    <rPh sb="165" eb="167">
      <t>コウガク</t>
    </rPh>
    <rPh sb="168" eb="171">
      <t>キギョウサイ</t>
    </rPh>
    <rPh sb="172" eb="175">
      <t>ヘンカンキン</t>
    </rPh>
    <rPh sb="184" eb="187">
      <t>キギョウサイ</t>
    </rPh>
    <rPh sb="187" eb="189">
      <t>ザンダカ</t>
    </rPh>
    <rPh sb="189" eb="190">
      <t>タイ</t>
    </rPh>
    <rPh sb="190" eb="192">
      <t>キュウスイ</t>
    </rPh>
    <rPh sb="192" eb="194">
      <t>シュウエキ</t>
    </rPh>
    <rPh sb="194" eb="196">
      <t>ヒリツ</t>
    </rPh>
    <rPh sb="198" eb="200">
      <t>ゲンショウ</t>
    </rPh>
    <rPh sb="200" eb="202">
      <t>ケイコウ</t>
    </rPh>
    <rPh sb="208" eb="209">
      <t>タカ</t>
    </rPh>
    <rPh sb="210" eb="212">
      <t>ジョウキョウ</t>
    </rPh>
    <rPh sb="216" eb="219">
      <t>ジョウスイジョウ</t>
    </rPh>
    <rPh sb="219" eb="222">
      <t>ケンセツジ</t>
    </rPh>
    <rPh sb="222" eb="223">
      <t>トウ</t>
    </rPh>
    <rPh sb="224" eb="225">
      <t>オオ</t>
    </rPh>
    <rPh sb="227" eb="229">
      <t>ケンセツ</t>
    </rPh>
    <rPh sb="229" eb="231">
      <t>トウシ</t>
    </rPh>
    <rPh sb="232" eb="233">
      <t>オコナ</t>
    </rPh>
    <rPh sb="238" eb="240">
      <t>ショウカン</t>
    </rPh>
    <rPh sb="240" eb="242">
      <t>キカン</t>
    </rPh>
    <rPh sb="243" eb="244">
      <t>オ</t>
    </rPh>
    <rPh sb="247" eb="249">
      <t>ヒリツ</t>
    </rPh>
    <rPh sb="250" eb="251">
      <t>サ</t>
    </rPh>
    <rPh sb="253" eb="255">
      <t>ミコミ</t>
    </rPh>
    <rPh sb="261" eb="263">
      <t>リョウキン</t>
    </rPh>
    <rPh sb="263" eb="266">
      <t>カイシュウリツ</t>
    </rPh>
    <rPh sb="270" eb="272">
      <t>ネンド</t>
    </rPh>
    <rPh sb="274" eb="276">
      <t>ゾウカ</t>
    </rPh>
    <rPh sb="276" eb="278">
      <t>ケイコウ</t>
    </rPh>
    <rPh sb="283" eb="285">
      <t>キュウスイ</t>
    </rPh>
    <rPh sb="285" eb="287">
      <t>シュウエキ</t>
    </rPh>
    <rPh sb="288" eb="290">
      <t>ゾウカ</t>
    </rPh>
    <rPh sb="292" eb="293">
      <t>コト</t>
    </rPh>
    <rPh sb="302" eb="305">
      <t>ショウキボ</t>
    </rPh>
    <rPh sb="305" eb="308">
      <t>ジチタイ</t>
    </rPh>
    <rPh sb="319" eb="322">
      <t>ヒョウリュウスイ</t>
    </rPh>
    <rPh sb="323" eb="325">
      <t>スイゲン</t>
    </rPh>
    <rPh sb="328" eb="331">
      <t>ジョウスイジョウ</t>
    </rPh>
    <rPh sb="332" eb="334">
      <t>ウンエイ</t>
    </rPh>
    <rPh sb="346" eb="348">
      <t>イゼン</t>
    </rPh>
    <rPh sb="351" eb="352">
      <t>タカ</t>
    </rPh>
    <rPh sb="353" eb="355">
      <t>スイジュン</t>
    </rPh>
    <rPh sb="389" eb="391">
      <t>スイジュン</t>
    </rPh>
    <rPh sb="400" eb="402">
      <t>ネンカン</t>
    </rPh>
    <rPh sb="402" eb="403">
      <t>ソウ</t>
    </rPh>
    <rPh sb="403" eb="405">
      <t>ユウシュウ</t>
    </rPh>
    <rPh sb="405" eb="407">
      <t>スイリョウ</t>
    </rPh>
    <rPh sb="408" eb="410">
      <t>ゾウカ</t>
    </rPh>
    <rPh sb="417" eb="419">
      <t>ジャッカン</t>
    </rPh>
    <rPh sb="424" eb="426">
      <t>ゲンショウ</t>
    </rPh>
    <rPh sb="524" eb="525">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</si>
</sst>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9B-47F6-A1A6-13117F6A07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99B-47F6-A1A6-13117F6A07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63.49</c:v>
                </c:pt>
                <c:pt idx="1">
                  <c:v>61.74</c:v>
                </c:pt>
                <c:pt idx="2">
                  <c:v>61.05</c:v>
                </c:pt>
                <c:pt idx="3">
                  <c:v>60.23</c:v>
                </c:pt>
                <c:pt idx="4">
                  <c:v>62.87</c:v>
                </c:pt>
              </c:numCache>
            </c:numRef>
          </c:val>
          <c:extLst>
            <c:ext xmlns:c16="http://schemas.microsoft.com/office/drawing/2014/chart" uri="{C3380CC4-5D6E-409C-BE32-E72D297353CC}">
              <c16:uniqueId val="{00000000-934E-4205-BFA8-A6120782F2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934E-4205-BFA8-A6120782F2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94.6</c:v>
                </c:pt>
                <c:pt idx="1">
                  <c:v>96.21</c:v>
                </c:pt>
                <c:pt idx="2">
                  <c:v>97.13</c:v>
                </c:pt>
                <c:pt idx="3">
                  <c:v>97.15</c:v>
                </c:pt>
                <c:pt idx="4">
                  <c:v>98.28</c:v>
                </c:pt>
              </c:numCache>
            </c:numRef>
          </c:val>
          <c:extLst>
            <c:ext xmlns:c16="http://schemas.microsoft.com/office/drawing/2014/chart" uri="{C3380CC4-5D6E-409C-BE32-E72D297353CC}">
              <c16:uniqueId val="{00000000-5C51-4CE0-82DC-3B3EDD122B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5C51-4CE0-82DC-3B3EDD122B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109.34</c:v>
                </c:pt>
                <c:pt idx="1">
                  <c:v>108.48</c:v>
                </c:pt>
                <c:pt idx="2">
                  <c:v>107.83</c:v>
                </c:pt>
                <c:pt idx="3">
                  <c:v>96.3</c:v>
                </c:pt>
                <c:pt idx="4">
                  <c:v>103.61</c:v>
                </c:pt>
              </c:numCache>
            </c:numRef>
          </c:val>
          <c:extLst>
            <c:ext xmlns:c16="http://schemas.microsoft.com/office/drawing/2014/chart" uri="{C3380CC4-5D6E-409C-BE32-E72D297353CC}">
              <c16:uniqueId val="{00000000-E344-4847-BC0F-C39C29E980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E344-4847-BC0F-C39C29E980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66.209999999999994</c:v>
                </c:pt>
                <c:pt idx="1">
                  <c:v>66.12</c:v>
                </c:pt>
                <c:pt idx="2">
                  <c:v>66.87</c:v>
                </c:pt>
                <c:pt idx="3">
                  <c:v>67.75</c:v>
                </c:pt>
                <c:pt idx="4">
                  <c:v>68.52</c:v>
                </c:pt>
              </c:numCache>
            </c:numRef>
          </c:val>
          <c:extLst>
            <c:ext xmlns:c16="http://schemas.microsoft.com/office/drawing/2014/chart" uri="{C3380CC4-5D6E-409C-BE32-E72D297353CC}">
              <c16:uniqueId val="{00000000-D13C-471B-A881-2B56168BA7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D13C-471B-A881-2B56168BA7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B-416C-BCFF-BC2D7368E5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82B-416C-BCFF-BC2D7368E5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65-44EF-834D-1F0E0CD1DD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0E65-44EF-834D-1F0E0CD1DD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127.47</c:v>
                </c:pt>
                <c:pt idx="1">
                  <c:v>88.71</c:v>
                </c:pt>
                <c:pt idx="2">
                  <c:v>91.46</c:v>
                </c:pt>
                <c:pt idx="3">
                  <c:v>85.64</c:v>
                </c:pt>
                <c:pt idx="4">
                  <c:v>73.58</c:v>
                </c:pt>
              </c:numCache>
            </c:numRef>
          </c:val>
          <c:extLst>
            <c:ext xmlns:c16="http://schemas.microsoft.com/office/drawing/2014/chart" uri="{C3380CC4-5D6E-409C-BE32-E72D297353CC}">
              <c16:uniqueId val="{00000000-0F42-4A89-9EAD-F4552C7A6D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0F42-4A89-9EAD-F4552C7A6D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704.85</c:v>
                </c:pt>
                <c:pt idx="1">
                  <c:v>653.21</c:v>
                </c:pt>
                <c:pt idx="2">
                  <c:v>631.02</c:v>
                </c:pt>
                <c:pt idx="3">
                  <c:v>565.54999999999995</c:v>
                </c:pt>
                <c:pt idx="4">
                  <c:v>564.99</c:v>
                </c:pt>
              </c:numCache>
            </c:numRef>
          </c:val>
          <c:extLst>
            <c:ext xmlns:c16="http://schemas.microsoft.com/office/drawing/2014/chart" uri="{C3380CC4-5D6E-409C-BE32-E72D297353CC}">
              <c16:uniqueId val="{00000000-2ADC-491E-A504-EFACFD6D03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ADC-491E-A504-EFACFD6D03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80.48</c:v>
                </c:pt>
                <c:pt idx="1">
                  <c:v>78.45</c:v>
                </c:pt>
                <c:pt idx="2">
                  <c:v>84.78</c:v>
                </c:pt>
                <c:pt idx="3">
                  <c:v>86.55</c:v>
                </c:pt>
                <c:pt idx="4">
                  <c:v>90.58</c:v>
                </c:pt>
              </c:numCache>
            </c:numRef>
          </c:val>
          <c:extLst>
            <c:ext xmlns:c16="http://schemas.microsoft.com/office/drawing/2014/chart" uri="{C3380CC4-5D6E-409C-BE32-E72D297353CC}">
              <c16:uniqueId val="{00000000-EEC6-4C6F-A705-640071089E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EC6-4C6F-A705-640071089E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266.8</c:v>
                </c:pt>
                <c:pt idx="1">
                  <c:v>272.70999999999998</c:v>
                </c:pt>
                <c:pt idx="2">
                  <c:v>251.72</c:v>
                </c:pt>
                <c:pt idx="3">
                  <c:v>246.64</c:v>
                </c:pt>
                <c:pt idx="4">
                  <c:v>234.68</c:v>
                </c:pt>
              </c:numCache>
            </c:numRef>
          </c:val>
          <c:extLst>
            <c:ext xmlns:c16="http://schemas.microsoft.com/office/drawing/2014/chart" uri="{C3380CC4-5D6E-409C-BE32-E72D297353CC}">
              <c16:uniqueId val="{00000000-106E-4ED3-88A8-8D84561C95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106E-4ED3-88A8-8D84561C95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五霞町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8385</v>
      </c>
      <c r="AM8" s="61"/>
      <c r="AN8" s="61"/>
      <c r="AO8" s="61"/>
      <c r="AP8" s="61"/>
      <c r="AQ8" s="61"/>
      <c r="AR8" s="61"/>
      <c r="AS8" s="61"/>
      <c r="AT8" s="52">
        <f>データ!$S$6</f>
        <v>23.11</v>
      </c>
      <c r="AU8" s="53"/>
      <c r="AV8" s="53"/>
      <c r="AW8" s="53"/>
      <c r="AX8" s="53"/>
      <c r="AY8" s="53"/>
      <c r="AZ8" s="53"/>
      <c r="BA8" s="53"/>
      <c r="BB8" s="54">
        <f>データ!$T$6</f>
        <v>362.83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45.38</v>
      </c>
      <c r="J10" s="53"/>
      <c r="K10" s="53"/>
      <c r="L10" s="53"/>
      <c r="M10" s="53"/>
      <c r="N10" s="53"/>
      <c r="O10" s="64"/>
      <c r="P10" s="54">
        <f>データ!$P$6</f>
        <v>96.41</v>
      </c>
      <c r="Q10" s="54"/>
      <c r="R10" s="54"/>
      <c r="S10" s="54"/>
      <c r="T10" s="54"/>
      <c r="U10" s="54"/>
      <c r="V10" s="54"/>
      <c r="W10" s="61">
        <f>データ!$Q$6</f>
        <v>4455</v>
      </c>
      <c r="X10" s="61"/>
      <c r="Y10" s="61"/>
      <c r="Z10" s="61"/>
      <c r="AA10" s="61"/>
      <c r="AB10" s="61"/>
      <c r="AC10" s="61"/>
      <c r="AD10" s="2"/>
      <c r="AE10" s="2"/>
      <c r="AF10" s="2"/>
      <c r="AG10" s="2"/>
      <c r="AH10" s="4"/>
      <c r="AI10" s="4"/>
      <c r="AJ10" s="4"/>
      <c r="AK10" s="4"/>
      <c r="AL10" s="61">
        <f>データ!$U$6</f>
        <v>8072</v>
      </c>
      <c r="AM10" s="61"/>
      <c r="AN10" s="61"/>
      <c r="AO10" s="61"/>
      <c r="AP10" s="61"/>
      <c r="AQ10" s="61"/>
      <c r="AR10" s="61"/>
      <c r="AS10" s="61"/>
      <c r="AT10" s="52">
        <f>データ!$V$6</f>
        <v>23.11</v>
      </c>
      <c r="AU10" s="53"/>
      <c r="AV10" s="53"/>
      <c r="AW10" s="53"/>
      <c r="AX10" s="53"/>
      <c r="AY10" s="53"/>
      <c r="AZ10" s="53"/>
      <c r="BA10" s="53"/>
      <c r="BB10" s="54">
        <f>データ!$W$6</f>
        <v>349.29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faMOZgumuojNA7xLyzh0jhyW4zAl2egi76uvpYvbe079HZTY5flr9nDn6SjpwtZWnd2lRIPb0XkjSDu3tB/Mw==" saltValue="l93/6i2UPkY4yHUjYILz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85421</v>
      </c>
      <c r="D6" s="34">
        <f t="shared" si="3"/>
        <v>46</v>
      </c>
      <c r="E6" s="34">
        <f t="shared" si="3"/>
        <v>1</v>
      </c>
      <c r="F6" s="34">
        <f t="shared" si="3"/>
        <v>0</v>
      </c>
      <c r="G6" s="34">
        <f t="shared" si="3"/>
        <v>1</v>
      </c>
      <c r="H6" s="34" t="str">
        <f t="shared" si="3"/>
        <v>茨城県　五霞町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45.38</v>
      </c>
      <c r="P6" s="35">
        <f t="shared" si="3"/>
        <v>96.41</v>
      </c>
      <c r="Q6" s="35">
        <f t="shared" si="3"/>
        <v>4455</v>
      </c>
      <c r="R6" s="35">
        <f t="shared" si="3"/>
        <v>8385</v>
      </c>
      <c r="S6" s="35">
        <f t="shared" si="3"/>
        <v>23.11</v>
      </c>
      <c r="T6" s="35">
        <f t="shared" si="3"/>
        <v>362.83</v>
      </c>
      <c r="U6" s="35">
        <f t="shared" si="3"/>
        <v>8072</v>
      </c>
      <c r="V6" s="35">
        <f t="shared" si="3"/>
        <v>23.11</v>
      </c>
      <c r="W6" s="35">
        <f t="shared" si="3"/>
        <v>349.29</v>
      </c>
      <c r="X6" s="36">
        <f>IF(X7="",NA(),X7)</f>
        <v>109.34</v>
      </c>
      <c r="Y6" s="36">
        <f t="shared" ref="Y6:AG6" si="4">IF(Y7="",NA(),Y7)</f>
        <v>108.48</v>
      </c>
      <c r="Z6" s="36">
        <f t="shared" si="4"/>
        <v>107.83</v>
      </c>
      <c r="AA6" s="36">
        <f t="shared" si="4"/>
        <v>96.3</v>
      </c>
      <c r="AB6" s="36">
        <f t="shared" si="4"/>
        <v>103.61</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127.47</v>
      </c>
      <c r="AU6" s="36">
        <f t="shared" ref="AU6:BC6" si="6">IF(AU7="",NA(),AU7)</f>
        <v>88.71</v>
      </c>
      <c r="AV6" s="36">
        <f t="shared" si="6"/>
        <v>91.46</v>
      </c>
      <c r="AW6" s="36">
        <f t="shared" si="6"/>
        <v>85.64</v>
      </c>
      <c r="AX6" s="36">
        <f t="shared" si="6"/>
        <v>73.58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704.85</v>
      </c>
      <c r="BF6" s="36">
        <f t="shared" ref="BF6:BN6" si="7">IF(BF7="",NA(),BF7)</f>
        <v>653.21</v>
      </c>
      <c r="BG6" s="36">
        <f t="shared" si="7"/>
        <v>631.02</v>
      </c>
      <c r="BH6" s="36">
        <f t="shared" si="7"/>
        <v>565.54999999999995</v>
      </c>
      <c r="BI6" s="36">
        <f t="shared" si="7"/>
        <v>564.99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80.48</v>
      </c>
      <c r="BQ6" s="36">
        <f t="shared" ref="BQ6:BY6" si="8">IF(BQ7="",NA(),BQ7)</f>
        <v>78.45</v>
      </c>
      <c r="BR6" s="36">
        <f t="shared" si="8"/>
        <v>84.78</v>
      </c>
      <c r="BS6" s="36">
        <f t="shared" si="8"/>
        <v>86.55</v>
      </c>
      <c r="BT6" s="36">
        <f t="shared" si="8"/>
        <v>90.58</v>
      </c>
      <c r="BU6" s="36">
        <f t="shared" si="8"/>
        <v>93.28</v>
      </c>
      <c r="BV6" s="36">
        <f t="shared" si="8"/>
        <v>87.51</v>
      </c>
      <c r="BW6" s="36">
        <f t="shared" si="8"/>
        <v>84.77</v>
      </c>
      <c r="BX6" s="36">
        <f t="shared" si="8"/>
        <v>87.11</v>
      </c>
      <c r="BY6" s="36">
        <f t="shared" si="8"/>
        <v>82.78</v>
      </c>
      <c r="BZ6" s="35" t="str">
        <f>IF(BZ7="","",IF(BZ7="-","【-】","【"&amp;SUBSTITUTE(TEXT(BZ7,"#,##0.00"),"-","△")&amp;"】"))</f>
        <v>【100.05】</v>
      </c>
      <c r="CA6" s="36">
        <f>IF(CA7="",NA(),CA7)</f>
        <v>266.8</v>
      </c>
      <c r="CB6" s="36">
        <f t="shared" ref="CB6:CJ6" si="9">IF(CB7="",NA(),CB7)</f>
        <v>272.70999999999998</v>
      </c>
      <c r="CC6" s="36">
        <f t="shared" si="9"/>
        <v>251.72</v>
      </c>
      <c r="CD6" s="36">
        <f t="shared" si="9"/>
        <v>246.64</v>
      </c>
      <c r="CE6" s="36">
        <f t="shared" si="9"/>
        <v>234.68</v>
      </c>
      <c r="CF6" s="36">
        <f t="shared" si="9"/>
        <v>208.29</v>
      </c>
      <c r="CG6" s="36">
        <f t="shared" si="9"/>
        <v>218.42</v>
      </c>
      <c r="CH6" s="36">
        <f t="shared" si="9"/>
        <v>227.27</v>
      </c>
      <c r="CI6" s="36">
        <f t="shared" si="9"/>
        <v>223.98</v>
      </c>
      <c r="CJ6" s="36">
        <f t="shared" si="9"/>
        <v>225.09</v>
      </c>
      <c r="CK6" s="35" t="str">
        <f>IF(CK7="","",IF(CK7="-","【-】","【"&amp;SUBSTITUTE(TEXT(CK7,"#,##0.00"),"-","△")&amp;"】"))</f>
        <v>【166.40】</v>
      </c>
      <c r="CL6" s="36">
        <f>IF(CL7="",NA(),CL7)</f>
        <v>63.49</v>
      </c>
      <c r="CM6" s="36">
        <f t="shared" ref="CM6:CU6" si="10">IF(CM7="",NA(),CM7)</f>
        <v>61.74</v>
      </c>
      <c r="CN6" s="36">
        <f t="shared" si="10"/>
        <v>61.05</v>
      </c>
      <c r="CO6" s="36">
        <f t="shared" si="10"/>
        <v>60.23</v>
      </c>
      <c r="CP6" s="36">
        <f t="shared" si="10"/>
        <v>62.87</v>
      </c>
      <c r="CQ6" s="36">
        <f t="shared" si="10"/>
        <v>49.32</v>
      </c>
      <c r="CR6" s="36">
        <f t="shared" si="10"/>
        <v>50.24</v>
      </c>
      <c r="CS6" s="36">
        <f t="shared" si="10"/>
        <v>50.29</v>
      </c>
      <c r="CT6" s="36">
        <f t="shared" si="10"/>
        <v>49.64</v>
      </c>
      <c r="CU6" s="36">
        <f t="shared" si="10"/>
        <v>49.38</v>
      </c>
      <c r="CV6" s="35" t="str">
        <f>IF(CV7="","",IF(CV7="-","【-】","【"&amp;SUBSTITUTE(TEXT(CV7,"#,##0.00"),"-","△")&amp;"】"))</f>
        <v>【60.69】</v>
      </c>
      <c r="CW6" s="36">
        <f>IF(CW7="",NA(),CW7)</f>
        <v>94.6</v>
      </c>
      <c r="CX6" s="36">
        <f t="shared" ref="CX6:DF6" si="11">IF(CX7="",NA(),CX7)</f>
        <v>96.21</v>
      </c>
      <c r="CY6" s="36">
        <f t="shared" si="11"/>
        <v>97.13</v>
      </c>
      <c r="CZ6" s="36">
        <f t="shared" si="11"/>
        <v>97.15</v>
      </c>
      <c r="DA6" s="36">
        <f t="shared" si="11"/>
        <v>98.28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66.209999999999994</v>
      </c>
      <c r="DI6" s="36">
        <f t="shared" ref="DI6:DQ6" si="12">IF(DI7="",NA(),DI7)</f>
        <v>66.12</v>
      </c>
      <c r="DJ6" s="36">
        <f t="shared" si="12"/>
        <v>66.87</v>
      </c>
      <c r="DK6" s="36">
        <f t="shared" si="12"/>
        <v>67.75</v>
      </c>
      <c r="DL6" s="36">
        <f t="shared" si="12"/>
        <v>68.52</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85421</v>
      </c>
      <c r="D7" s="38">
        <v>46</v>
      </c>
      <c r="E7" s="38">
        <v>1</v>
      </c>
      <c r="F7" s="38">
        <v>0</v>
      </c>
      <c r="G7" s="38">
        <v>1</v>
      </c>
      <c r="H7" s="38" t="s">
        <v>93</v>
      </c>
      <c r="I7" s="38" t="s">
        <v>94</v>
      </c>
      <c r="J7" s="38" t="s">
        <v>95</v>
      </c>
      <c r="K7" s="38" t="s">
        <v>96</v>
      </c>
      <c r="L7" s="38" t="s">
        <v>97</v>
      </c>
      <c r="M7" s="38" t="s">
        <v>98</v>
      </c>
      <c r="N7" s="39" t="s">
        <v>99</v>
      </c>
      <c r="O7" s="39">
        <v>45.38</v>
      </c>
      <c r="P7" s="39">
        <v>96.41</v>
      </c>
      <c r="Q7" s="39">
        <v>4455</v>
      </c>
      <c r="R7" s="39">
        <v>8385</v>
      </c>
      <c r="S7" s="39">
        <v>23.11</v>
      </c>
      <c r="T7" s="39">
        <v>362.83</v>
      </c>
      <c r="U7" s="39">
        <v>8072</v>
      </c>
      <c r="V7" s="39">
        <v>23.11</v>
      </c>
      <c r="W7" s="39">
        <v>349.29</v>
      </c>
      <c r="X7" s="39">
        <v>109.34</v>
      </c>
      <c r="Y7" s="39">
        <v>108.48</v>
      </c>
      <c r="Z7" s="39">
        <v>107.83</v>
      </c>
      <c r="AA7" s="39">
        <v>96.3</v>
      </c>
      <c r="AB7" s="39">
        <v>103.61</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127.47</v>
      </c>
      <c r="AU7" s="39">
        <v>88.71</v>
      </c>
      <c r="AV7" s="39">
        <v>91.46</v>
      </c>
      <c r="AW7" s="39">
        <v>85.64</v>
      </c>
      <c r="AX7" s="39">
        <v>73.58</v>
      </c>
      <c r="AY7" s="39">
        <v>371.89</v>
      </c>
      <c r="AZ7" s="39">
        <v>293.23</v>
      </c>
      <c r="BA7" s="39">
        <v>300.14</v>
      </c>
      <c r="BB7" s="39">
        <v>301.04000000000002</v>
      </c>
      <c r="BC7" s="39">
        <v>305.08</v>
      </c>
      <c r="BD7" s="39">
        <v>260.31</v>
      </c>
      <c r="BE7" s="39">
        <v>704.85</v>
      </c>
      <c r="BF7" s="39">
        <v>653.21</v>
      </c>
      <c r="BG7" s="39">
        <v>631.02</v>
      </c>
      <c r="BH7" s="39">
        <v>565.54999999999995</v>
      </c>
      <c r="BI7" s="39">
        <v>564.99</v>
      </c>
      <c r="BJ7" s="39">
        <v>483.11</v>
      </c>
      <c r="BK7" s="39">
        <v>542.29999999999995</v>
      </c>
      <c r="BL7" s="39">
        <v>566.65</v>
      </c>
      <c r="BM7" s="39">
        <v>551.62</v>
      </c>
      <c r="BN7" s="39">
        <v>585.59</v>
      </c>
      <c r="BO7" s="39">
        <v>275.67</v>
      </c>
      <c r="BP7" s="39">
        <v>80.48</v>
      </c>
      <c r="BQ7" s="39">
        <v>78.45</v>
      </c>
      <c r="BR7" s="39">
        <v>84.78</v>
      </c>
      <c r="BS7" s="39">
        <v>86.55</v>
      </c>
      <c r="BT7" s="39">
        <v>90.58</v>
      </c>
      <c r="BU7" s="39">
        <v>93.28</v>
      </c>
      <c r="BV7" s="39">
        <v>87.51</v>
      </c>
      <c r="BW7" s="39">
        <v>84.77</v>
      </c>
      <c r="BX7" s="39">
        <v>87.11</v>
      </c>
      <c r="BY7" s="39">
        <v>82.78</v>
      </c>
      <c r="BZ7" s="39">
        <v>100.05</v>
      </c>
      <c r="CA7" s="39">
        <v>266.8</v>
      </c>
      <c r="CB7" s="39">
        <v>272.70999999999998</v>
      </c>
      <c r="CC7" s="39">
        <v>251.72</v>
      </c>
      <c r="CD7" s="39">
        <v>246.64</v>
      </c>
      <c r="CE7" s="39">
        <v>234.68</v>
      </c>
      <c r="CF7" s="39">
        <v>208.29</v>
      </c>
      <c r="CG7" s="39">
        <v>218.42</v>
      </c>
      <c r="CH7" s="39">
        <v>227.27</v>
      </c>
      <c r="CI7" s="39">
        <v>223.98</v>
      </c>
      <c r="CJ7" s="39">
        <v>225.09</v>
      </c>
      <c r="CK7" s="39">
        <v>166.4</v>
      </c>
      <c r="CL7" s="39">
        <v>63.49</v>
      </c>
      <c r="CM7" s="39">
        <v>61.74</v>
      </c>
      <c r="CN7" s="39">
        <v>61.05</v>
      </c>
      <c r="CO7" s="39">
        <v>60.23</v>
      </c>
      <c r="CP7" s="39">
        <v>62.87</v>
      </c>
      <c r="CQ7" s="39">
        <v>49.32</v>
      </c>
      <c r="CR7" s="39">
        <v>50.24</v>
      </c>
      <c r="CS7" s="39">
        <v>50.29</v>
      </c>
      <c r="CT7" s="39">
        <v>49.64</v>
      </c>
      <c r="CU7" s="39">
        <v>49.38</v>
      </c>
      <c r="CV7" s="39">
        <v>60.69</v>
      </c>
      <c r="CW7" s="39">
        <v>94.6</v>
      </c>
      <c r="CX7" s="39">
        <v>96.21</v>
      </c>
      <c r="CY7" s="39">
        <v>97.13</v>
      </c>
      <c r="CZ7" s="39">
        <v>97.15</v>
      </c>
      <c r="DA7" s="39">
        <v>98.28</v>
      </c>
      <c r="DB7" s="39">
        <v>79.34</v>
      </c>
      <c r="DC7" s="39">
        <v>78.650000000000006</v>
      </c>
      <c r="DD7" s="39">
        <v>77.73</v>
      </c>
      <c r="DE7" s="39">
        <v>78.09</v>
      </c>
      <c r="DF7" s="39">
        <v>78.010000000000005</v>
      </c>
      <c r="DG7" s="39">
        <v>89.82</v>
      </c>
      <c r="DH7" s="39">
        <v>66.209999999999994</v>
      </c>
      <c r="DI7" s="39">
        <v>66.12</v>
      </c>
      <c r="DJ7" s="39">
        <v>66.87</v>
      </c>
      <c r="DK7" s="39">
        <v>67.75</v>
      </c>
      <c r="DL7" s="39">
        <v>68.52</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2022-01-28T08:38:02Z</cp:lastPrinted>
  <dcterms:created xsi:type="dcterms:W3CDTF">2021-12-03T06:45:30Z</dcterms:created>
  <dcterms:modified xsi:type="dcterms:W3CDTF">2022-02-10T10:54:13Z</dcterms:modified>
  <cp:category/>
</cp:coreProperties>
</file>