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n5f0gj+YLnquQWSWtFhoD1KP93Smg78kLT4PNOoRrYXazMO2lGXx4exjwlL+FbUPtfM15uWhqjWwQfBBRY9AAg==" workbookSaltValue="xkSjS7wtKgJt2+1Xq3eiLQ=="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<sst xmlns="http://schemas.openxmlformats.org/spreadsheetml/2006/main" count="228" uniqueCount="114">
  <si>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</si>
  <si>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</si>
  <si>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</si>
  <si>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</si>
  <si>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</si>
  <si>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</si>
  <si>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</si>
  <si>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</si>
  <si>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</si>
  <si>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</si>
  <si>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</si>
  <si>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</si>
  <si>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</si>
  <si>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</si>
  <si>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</si>
  <si>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</si>
  <si>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</si>
  <si>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</si>
  <si>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</si>
  <si>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</si>
  <si>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</si>
  <si>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</si>
  <si>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</si>
  <si>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</si>
  <si>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</si>
  <si>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</si>
  <si>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</si>
  <si>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</si>
  <si>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</si>
  <si>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</si>
  <si>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</si>
  <si>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</si>
  <si>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</si>
  <si>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</si>
  <si>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</si>
  <si>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</si>
  <si>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</si>
  <si>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</si>
  <si>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</si>
  <si>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</si>
  <si>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</si>
  <si>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</si>
  <si>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</si>
  <si>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</si>
  <si>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</si>
  <si>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</si>
  <si>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</si>
  <si>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</si>
  <si>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</si>
  <si>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</si>
  <si>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</si>
  <si>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</si>
  <si>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</si>
  <si>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</si>
  <si>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</si>
  <si>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</si>
  <si>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</si>
  <si>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</si>
  <si>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</si>
  <si>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</si>
  <si>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</si>
  <si>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</si>
  <si>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</si>
  <si>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</si>
  <si>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</si>
  <si>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</si>
  <si>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</si>
  <si>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</si>
  <si>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</si>
  <si>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</si>
  <si>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</si>
  <si>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</si>
  <si>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</si>
  <si>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</si>
  <si>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</si>
  <si>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</si>
  <si>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</si>
  <si>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</si>
  <si>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</si>
  <si>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</si>
  <si>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</si>
  <si>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</si>
  <si>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</si>
  <si>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</si>
  <si>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</si>
  <si>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</si>
  <si>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</si>
  <si>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</si>
  <si>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</si>
  <si>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</si>
  <si>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</si>
  <si>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</si>
  <si>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</si>
  <si>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</si>
  <si>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</si>
  <si>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</si>
  <si>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</si>
  <si>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</si>
  <si>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</si>
  <si>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</si>
  <si>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</si>
  <si>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</si>
  <si>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</si>
  <si>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</si>
  <si>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</si>
  <si>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</si>
  <si>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</si>
  <si>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</si>
  <si>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</si>
  <si>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</si>
  <si>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</si>
  <si>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増加傾向にあり、類似団体と比較して高い数値となっている。電気・機械設備については、計画的に更新工事等を行っているが、管路等については、今後、更新計画等を策定し計画に沿った更新工事を行っていく必要がある。
②管路経年化率及び③管路更新率については、法定耐用年数に達していないため、管路更新は行っていないが、数年後に法定耐用年数に達する管路が出てくるため、今後、更新計画等を策定し計画に沿った更新工事を行っていく必要がある。</t>
    <rPh sb="1" eb="3">
      <t>ユウケイ</t>
    </rPh>
    <rPh sb="3" eb="7">
      <t>コテイシサン</t>
    </rPh>
    <rPh sb="7" eb="9">
      <t>ゲンカ</t>
    </rPh>
    <rPh sb="9" eb="12">
      <t>ショウキャクリツ</t>
    </rPh>
    <rPh sb="13" eb="15">
      <t>ゾウカ</t>
    </rPh>
    <rPh sb="15" eb="17">
      <t>ケイコウ</t>
    </rPh>
    <rPh sb="21" eb="23">
      <t>ルイジ</t>
    </rPh>
    <rPh sb="23" eb="25">
      <t>ダンタイ</t>
    </rPh>
    <rPh sb="26" eb="28">
      <t>ヒカク</t>
    </rPh>
    <rPh sb="30" eb="31">
      <t>タカ</t>
    </rPh>
    <rPh sb="32" eb="34">
      <t>スウチ</t>
    </rPh>
    <rPh sb="41" eb="43">
      <t>デンキ</t>
    </rPh>
    <rPh sb="44" eb="46">
      <t>キカイ</t>
    </rPh>
    <rPh sb="46" eb="48">
      <t>セツビ</t>
    </rPh>
    <rPh sb="54" eb="57">
      <t>ケイカクテキ</t>
    </rPh>
    <rPh sb="58" eb="60">
      <t>コウシン</t>
    </rPh>
    <rPh sb="60" eb="62">
      <t>コウジ</t>
    </rPh>
    <rPh sb="62" eb="63">
      <t>トウ</t>
    </rPh>
    <rPh sb="64" eb="65">
      <t>オコナ</t>
    </rPh>
    <rPh sb="71" eb="73">
      <t>カンロ</t>
    </rPh>
    <rPh sb="73" eb="74">
      <t>トウ</t>
    </rPh>
    <rPh sb="80" eb="82">
      <t>コンゴ</t>
    </rPh>
    <rPh sb="83" eb="85">
      <t>コウシン</t>
    </rPh>
    <rPh sb="85" eb="87">
      <t>ケイカク</t>
    </rPh>
    <rPh sb="87" eb="88">
      <t>トウ</t>
    </rPh>
    <rPh sb="89" eb="91">
      <t>サクテイ</t>
    </rPh>
    <rPh sb="92" eb="94">
      <t>ケイカク</t>
    </rPh>
    <rPh sb="95" eb="96">
      <t>ソ</t>
    </rPh>
    <rPh sb="98" eb="100">
      <t>コウシン</t>
    </rPh>
    <rPh sb="100" eb="102">
      <t>コウジ</t>
    </rPh>
    <rPh sb="103" eb="104">
      <t>オコナ</t>
    </rPh>
    <rPh sb="108" eb="110">
      <t>ヒツヨウ</t>
    </rPh>
    <rPh sb="116" eb="118">
      <t>カンロ</t>
    </rPh>
    <rPh sb="118" eb="120">
      <t>ケイネン</t>
    </rPh>
    <rPh sb="120" eb="121">
      <t>カ</t>
    </rPh>
    <rPh sb="121" eb="122">
      <t>リツ</t>
    </rPh>
    <rPh sb="122" eb="123">
      <t>オヨ</t>
    </rPh>
    <rPh sb="125" eb="127">
      <t>カンロ</t>
    </rPh>
    <rPh sb="127" eb="129">
      <t>コウシン</t>
    </rPh>
    <rPh sb="129" eb="130">
      <t>リツ</t>
    </rPh>
    <rPh sb="136" eb="138">
      <t>ホウテイ</t>
    </rPh>
    <rPh sb="138" eb="140">
      <t>タイヨウ</t>
    </rPh>
    <rPh sb="140" eb="142">
      <t>ネンスウ</t>
    </rPh>
    <rPh sb="143" eb="144">
      <t>タッ</t>
    </rPh>
    <rPh sb="152" eb="154">
      <t>カンロ</t>
    </rPh>
    <rPh sb="154" eb="156">
      <t>コウシン</t>
    </rPh>
    <rPh sb="157" eb="158">
      <t>オコナ</t>
    </rPh>
    <rPh sb="165" eb="168">
      <t>スウネンゴ</t>
    </rPh>
    <rPh sb="169" eb="175">
      <t>ホウテイタイヨウネンスウ</t>
    </rPh>
    <rPh sb="176" eb="177">
      <t>タッ</t>
    </rPh>
    <rPh sb="179" eb="181">
      <t>カンロ</t>
    </rPh>
    <rPh sb="182" eb="183">
      <t>デ</t>
    </rPh>
    <phoneticPr fontId="4"/>
  </si>
  <si>
    <t xml:space="preserve">当町の水道事業は、収益的収支の面では給水原価が高いため、操出基準に定める事由以外の操出金により収入不足を補填しており、独立採算の原則から大きく外れている。また、資本的収支の面では企業債償還金の占める割合が高く多額となっているため、操出基準に定める事由以外の操出金により収入不足を補填しており、経営状況及び財政状態は決して良好とはいえない状況である。更に今後、経年化に伴う施設、設備及び管路等の更新を実施していかなければならず、料金改定、ダウンサイジング、広域化・共同化等、様々な角度から検討を行い、適正化に努めていく必要がある。
</t>
    <rPh sb="0" eb="2">
      <t>トウチョウ</t>
    </rPh>
    <rPh sb="3" eb="5">
      <t>スイドウ</t>
    </rPh>
    <rPh sb="5" eb="7">
      <t>ジギョウ</t>
    </rPh>
    <rPh sb="9" eb="12">
      <t>シュウエキテキ</t>
    </rPh>
    <rPh sb="12" eb="14">
      <t>シュウシ</t>
    </rPh>
    <rPh sb="15" eb="16">
      <t>メン</t>
    </rPh>
    <rPh sb="18" eb="20">
      <t>キュウスイ</t>
    </rPh>
    <rPh sb="20" eb="22">
      <t>ゲンカ</t>
    </rPh>
    <rPh sb="23" eb="24">
      <t>タカ</t>
    </rPh>
    <rPh sb="28" eb="29">
      <t>ミサオ</t>
    </rPh>
    <rPh sb="29" eb="30">
      <t>イズル</t>
    </rPh>
    <rPh sb="30" eb="32">
      <t>キジュン</t>
    </rPh>
    <rPh sb="33" eb="34">
      <t>サダ</t>
    </rPh>
    <rPh sb="36" eb="38">
      <t>ジユウ</t>
    </rPh>
    <rPh sb="38" eb="40">
      <t>イガイ</t>
    </rPh>
    <rPh sb="41" eb="42">
      <t>ミサオ</t>
    </rPh>
    <rPh sb="42" eb="44">
      <t>シュッキン</t>
    </rPh>
    <rPh sb="47" eb="49">
      <t>シュウニュウ</t>
    </rPh>
    <rPh sb="49" eb="51">
      <t>ブソク</t>
    </rPh>
    <rPh sb="52" eb="54">
      <t>ホテン</t>
    </rPh>
    <rPh sb="59" eb="61">
      <t>ドクリツ</t>
    </rPh>
    <rPh sb="61" eb="63">
      <t>サイサン</t>
    </rPh>
    <rPh sb="64" eb="66">
      <t>ゲンソク</t>
    </rPh>
    <rPh sb="68" eb="69">
      <t>オオ</t>
    </rPh>
    <rPh sb="71" eb="72">
      <t>ハズ</t>
    </rPh>
    <rPh sb="80" eb="83">
      <t>シホンテキ</t>
    </rPh>
    <rPh sb="83" eb="85">
      <t>シュウシ</t>
    </rPh>
    <rPh sb="86" eb="87">
      <t>メン</t>
    </rPh>
    <rPh sb="89" eb="92">
      <t>キギョウサイ</t>
    </rPh>
    <phoneticPr fontId="4"/>
  </si>
  <si>
    <r>
      <t>①経常収支比率は、100％以上であるが、料金回収率が前年度を下回り、一般会計からの繰入金に依存せざるを得ない状況は続いている。
②累積欠損金比率は、H26年度に地方公営企業</t>
    </r>
    <r>
      <rPr>
        <sz val="11"/>
        <rFont val="ＭＳ ゴシック"/>
        <family val="3"/>
        <charset val="128"/>
      </rPr>
      <t>会計</t>
    </r>
    <r>
      <rPr>
        <sz val="11"/>
        <color theme="1"/>
        <rFont val="ＭＳ ゴシック"/>
        <family val="3"/>
        <charset val="128"/>
      </rPr>
      <t>制度の改正に伴い一時的に高い数値となったが、それ以降は0％となっている。
③流動比率は、H29年度以降100％を下回っており、主な要因は高額な企業債の返還金、現金の減少があげられる。
④企業債残高対給水収益比率は、R2年度～3年度に浄水場の処理設備増設の投資を行ったことにより増加しており、依然として高い状況にある。浄水場建設時等で大きな建設投資を行っており、令和7年に償還終了するため、令和8年以降は下がる見込である。
⑤料金回収率は昨年度と比較すると下回っており、給水収益が減少した事によるものである。小規模自治体であるにもかかわらず、表流水を水源とした浄水場を運営しているため、給水原価は依然として高い水準にある。
⑥</t>
    </r>
    <r>
      <rPr>
        <sz val="11"/>
        <rFont val="ＭＳ ゴシック"/>
        <family val="3"/>
        <charset val="128"/>
      </rPr>
      <t>給水原価は、⑤と同様の理由により、類似団体と比較して高い水準となってはいるが、年間総有収水量が増加したことにより若干ではあるが増加している。</t>
    </r>
    <r>
      <rPr>
        <sz val="11"/>
        <color theme="1"/>
        <rFont val="ＭＳ ゴシック"/>
        <family val="3"/>
        <charset val="128"/>
      </rPr>
      <t xml:space="preserve">
⑦施設利用率は、類似団体と比較して高い数値にある。要因としては、水道加入率が99.3％と高い事が考えられる。
⑧有収率は、類似団体と比較して高い数値にある。要因としては、漏水量が少ない事が考えられる。</t>
    </r>
    <rPh sb="1" eb="3">
      <t>ケイジョウ</t>
    </rPh>
    <rPh sb="3" eb="5">
      <t>シュウシ</t>
    </rPh>
    <rPh sb="5" eb="7">
      <t>ヒリツ</t>
    </rPh>
    <rPh sb="13" eb="15">
      <t>イジョウ</t>
    </rPh>
    <rPh sb="20" eb="22">
      <t>リョウキン</t>
    </rPh>
    <rPh sb="22" eb="25">
      <t>カイシュウリツ</t>
    </rPh>
    <rPh sb="26" eb="27">
      <t>ゼン</t>
    </rPh>
    <rPh sb="27" eb="29">
      <t>ネンド</t>
    </rPh>
    <rPh sb="30" eb="32">
      <t>シタマワ</t>
    </rPh>
    <rPh sb="34" eb="36">
      <t>イッパン</t>
    </rPh>
    <rPh sb="36" eb="38">
      <t>カイケイ</t>
    </rPh>
    <rPh sb="41" eb="44">
      <t>クリイレキン</t>
    </rPh>
    <rPh sb="45" eb="47">
      <t>イゾン</t>
    </rPh>
    <rPh sb="51" eb="52">
      <t>エ</t>
    </rPh>
    <rPh sb="54" eb="56">
      <t>ジョウキョウ</t>
    </rPh>
    <rPh sb="57" eb="58">
      <t>ツヅ</t>
    </rPh>
    <rPh sb="65" eb="67">
      <t>ルイセキ</t>
    </rPh>
    <rPh sb="67" eb="69">
      <t>ケッソン</t>
    </rPh>
    <rPh sb="69" eb="70">
      <t>キン</t>
    </rPh>
    <rPh sb="70" eb="72">
      <t>ヒリツ</t>
    </rPh>
    <rPh sb="77" eb="79">
      <t>ネンド</t>
    </rPh>
    <rPh sb="80" eb="82">
      <t>チホウ</t>
    </rPh>
    <rPh sb="82" eb="84">
      <t>コウエイ</t>
    </rPh>
    <rPh sb="84" eb="86">
      <t>キギョウ</t>
    </rPh>
    <rPh sb="86" eb="88">
      <t>カイケイ</t>
    </rPh>
    <rPh sb="88" eb="90">
      <t>セイド</t>
    </rPh>
    <rPh sb="91" eb="93">
      <t>カイセイ</t>
    </rPh>
    <rPh sb="94" eb="95">
      <t>トモナ</t>
    </rPh>
    <rPh sb="96" eb="99">
      <t>イチジテキ</t>
    </rPh>
    <rPh sb="100" eb="101">
      <t>タカ</t>
    </rPh>
    <rPh sb="102" eb="104">
      <t>スウチ</t>
    </rPh>
    <rPh sb="112" eb="114">
      <t>イコウ</t>
    </rPh>
    <rPh sb="126" eb="128">
      <t>リュウドウ</t>
    </rPh>
    <rPh sb="128" eb="130">
      <t>ヒリツ</t>
    </rPh>
    <rPh sb="135" eb="137">
      <t>ネンド</t>
    </rPh>
    <rPh sb="137" eb="139">
      <t>イコウ</t>
    </rPh>
    <rPh sb="144" eb="146">
      <t>シタマワ</t>
    </rPh>
    <rPh sb="151" eb="152">
      <t>オモ</t>
    </rPh>
    <rPh sb="153" eb="155">
      <t>ヨウイン</t>
    </rPh>
    <rPh sb="156" eb="158">
      <t>コウガク</t>
    </rPh>
    <rPh sb="159" eb="162">
      <t>キギョウサイ</t>
    </rPh>
    <rPh sb="163" eb="166">
      <t>ヘンカンキン</t>
    </rPh>
    <rPh sb="167" eb="169">
      <t>ゲンキン</t>
    </rPh>
    <rPh sb="170" eb="172">
      <t>ゲンショウ</t>
    </rPh>
    <rPh sb="181" eb="184">
      <t>キギョウサイ</t>
    </rPh>
    <rPh sb="184" eb="186">
      <t>ザンダカ</t>
    </rPh>
    <rPh sb="186" eb="187">
      <t>タイ</t>
    </rPh>
    <rPh sb="187" eb="189">
      <t>キュウスイ</t>
    </rPh>
    <rPh sb="189" eb="191">
      <t>シュウエキ</t>
    </rPh>
    <rPh sb="191" eb="193">
      <t>ヒリツ</t>
    </rPh>
    <rPh sb="197" eb="199">
      <t>ネンド</t>
    </rPh>
    <rPh sb="201" eb="203">
      <t>ネンド</t>
    </rPh>
    <rPh sb="204" eb="207">
      <t>ジョウシジョウ</t>
    </rPh>
    <rPh sb="208" eb="210">
      <t>ショリ</t>
    </rPh>
    <rPh sb="210" eb="212">
      <t>セツビ</t>
    </rPh>
    <rPh sb="212" eb="214">
      <t>ゾウセツ</t>
    </rPh>
    <rPh sb="215" eb="217">
      <t>トウシ</t>
    </rPh>
    <rPh sb="218" eb="219">
      <t>オコナ</t>
    </rPh>
    <rPh sb="226" eb="228">
      <t>ゾウカ</t>
    </rPh>
    <rPh sb="233" eb="235">
      <t>イゼン</t>
    </rPh>
    <rPh sb="238" eb="239">
      <t>タカ</t>
    </rPh>
    <rPh sb="240" eb="242">
      <t>ジョウキョウ</t>
    </rPh>
    <rPh sb="246" eb="249">
      <t>ジョウスイジョウ</t>
    </rPh>
    <rPh sb="249" eb="252">
      <t>ケンセツジ</t>
    </rPh>
    <rPh sb="252" eb="253">
      <t>トウ</t>
    </rPh>
    <rPh sb="254" eb="255">
      <t>オオ</t>
    </rPh>
    <rPh sb="257" eb="259">
      <t>ケンセツ</t>
    </rPh>
    <rPh sb="259" eb="261">
      <t>トウシ</t>
    </rPh>
    <rPh sb="262" eb="263">
      <t>オコナ</t>
    </rPh>
    <rPh sb="268" eb="270">
      <t>レイワ</t>
    </rPh>
    <rPh sb="289" eb="290">
      <t>サ</t>
    </rPh>
    <rPh sb="292" eb="294">
      <t>ミコミ</t>
    </rPh>
    <rPh sb="300" eb="302">
      <t>リョウキン</t>
    </rPh>
    <rPh sb="302" eb="305">
      <t>カイシュウリツ</t>
    </rPh>
    <rPh sb="306" eb="309">
      <t>サクネンド</t>
    </rPh>
    <rPh sb="310" eb="312">
      <t>ヒカク</t>
    </rPh>
    <rPh sb="315" eb="317">
      <t>シタマワ</t>
    </rPh>
    <rPh sb="322" eb="324">
      <t>キュウスイ</t>
    </rPh>
    <rPh sb="324" eb="326">
      <t>シュウエキ</t>
    </rPh>
    <rPh sb="327" eb="329">
      <t>ゲンショウ</t>
    </rPh>
    <rPh sb="331" eb="332">
      <t>コト</t>
    </rPh>
    <rPh sb="341" eb="344">
      <t>ショウキボ</t>
    </rPh>
    <rPh sb="344" eb="347">
      <t>ジチタイ</t>
    </rPh>
    <rPh sb="358" eb="361">
      <t>ヒョウリュウスイ</t>
    </rPh>
    <rPh sb="362" eb="364">
      <t>スイゲン</t>
    </rPh>
    <rPh sb="367" eb="370">
      <t>ジョウスイジョウ</t>
    </rPh>
    <rPh sb="371" eb="373">
      <t>ウンエイ</t>
    </rPh>
    <rPh sb="385" eb="387">
      <t>イゼン</t>
    </rPh>
    <rPh sb="390" eb="391">
      <t>タカ</t>
    </rPh>
    <rPh sb="392" eb="394">
      <t>スイジュン</t>
    </rPh>
    <rPh sb="428" eb="430">
      <t>スイジュン</t>
    </rPh>
    <rPh sb="439" eb="441">
      <t>ネンカン</t>
    </rPh>
    <rPh sb="441" eb="442">
      <t>ソウ</t>
    </rPh>
    <rPh sb="442" eb="444">
      <t>ユウシュウ</t>
    </rPh>
    <rPh sb="444" eb="446">
      <t>スイリョウ</t>
    </rPh>
    <rPh sb="447" eb="449">
      <t>ゾウカ</t>
    </rPh>
    <rPh sb="456" eb="458">
      <t>ジャッカン</t>
    </rPh>
    <rPh sb="463" eb="465">
      <t>ゾウカ</t>
    </rPh>
    <rPh sb="563" eb="564">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</si>
</sst>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A-43EB-8BF6-3BF354F3FF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2FA-43EB-8BF6-3BF354F3FF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61.74</c:v>
                </c:pt>
                <c:pt idx="1">
                  <c:v>61.05</c:v>
                </c:pt>
                <c:pt idx="2">
                  <c:v>60.23</c:v>
                </c:pt>
                <c:pt idx="3">
                  <c:v>62.87</c:v>
                </c:pt>
                <c:pt idx="4">
                  <c:v>50.62</c:v>
                </c:pt>
              </c:numCache>
            </c:numRef>
          </c:val>
          <c:extLst>
            <c:ext xmlns:c16="http://schemas.microsoft.com/office/drawing/2014/chart" uri="{C3380CC4-5D6E-409C-BE32-E72D297353CC}">
              <c16:uniqueId val="{00000000-1061-40AD-883A-48DD1BBF25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1061-40AD-883A-48DD1BBF25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96.21</c:v>
                </c:pt>
                <c:pt idx="1">
                  <c:v>97.13</c:v>
                </c:pt>
                <c:pt idx="2">
                  <c:v>97.15</c:v>
                </c:pt>
                <c:pt idx="3">
                  <c:v>98.28</c:v>
                </c:pt>
                <c:pt idx="4">
                  <c:v>98.31</c:v>
                </c:pt>
              </c:numCache>
            </c:numRef>
          </c:val>
          <c:extLst>
            <c:ext xmlns:c16="http://schemas.microsoft.com/office/drawing/2014/chart" uri="{C3380CC4-5D6E-409C-BE32-E72D297353CC}">
              <c16:uniqueId val="{00000000-F866-45E2-B584-4CEF376181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F866-45E2-B584-4CEF376181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108.48</c:v>
                </c:pt>
                <c:pt idx="1">
                  <c:v>107.83</c:v>
                </c:pt>
                <c:pt idx="2">
                  <c:v>96.3</c:v>
                </c:pt>
                <c:pt idx="3">
                  <c:v>103.61</c:v>
                </c:pt>
                <c:pt idx="4">
                  <c:v>101.52</c:v>
                </c:pt>
              </c:numCache>
            </c:numRef>
          </c:val>
          <c:extLst>
            <c:ext xmlns:c16="http://schemas.microsoft.com/office/drawing/2014/chart" uri="{C3380CC4-5D6E-409C-BE32-E72D297353CC}">
              <c16:uniqueId val="{00000000-892C-4A2E-9E2D-62BB2BFF54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892C-4A2E-9E2D-62BB2BFF54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66.12</c:v>
                </c:pt>
                <c:pt idx="1">
                  <c:v>66.87</c:v>
                </c:pt>
                <c:pt idx="2">
                  <c:v>67.75</c:v>
                </c:pt>
                <c:pt idx="3">
                  <c:v>68.52</c:v>
                </c:pt>
                <c:pt idx="4">
                  <c:v>65.28</c:v>
                </c:pt>
              </c:numCache>
            </c:numRef>
          </c:val>
          <c:extLst>
            <c:ext xmlns:c16="http://schemas.microsoft.com/office/drawing/2014/chart" uri="{C3380CC4-5D6E-409C-BE32-E72D297353CC}">
              <c16:uniqueId val="{00000000-DE02-4FCD-8DAB-8BD94D787D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DE02-4FCD-8DAB-8BD94D787D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2D-4573-BD06-14E782C946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922D-4573-BD06-14E782C946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C5-4409-8398-2A4027E888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64C5-4409-8398-2A4027E888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88.71</c:v>
                </c:pt>
                <c:pt idx="1">
                  <c:v>91.46</c:v>
                </c:pt>
                <c:pt idx="2">
                  <c:v>85.64</c:v>
                </c:pt>
                <c:pt idx="3">
                  <c:v>73.58</c:v>
                </c:pt>
                <c:pt idx="4">
                  <c:v>67.87</c:v>
                </c:pt>
              </c:numCache>
            </c:numRef>
          </c:val>
          <c:extLst>
            <c:ext xmlns:c16="http://schemas.microsoft.com/office/drawing/2014/chart" uri="{C3380CC4-5D6E-409C-BE32-E72D297353CC}">
              <c16:uniqueId val="{00000000-D264-4738-BF3B-87E42F42B2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D264-4738-BF3B-87E42F42B2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653.21</c:v>
                </c:pt>
                <c:pt idx="1">
                  <c:v>631.02</c:v>
                </c:pt>
                <c:pt idx="2">
                  <c:v>565.54999999999995</c:v>
                </c:pt>
                <c:pt idx="3">
                  <c:v>564.99</c:v>
                </c:pt>
                <c:pt idx="4">
                  <c:v>641.82000000000005</c:v>
                </c:pt>
              </c:numCache>
            </c:numRef>
          </c:val>
          <c:extLst>
            <c:ext xmlns:c16="http://schemas.microsoft.com/office/drawing/2014/chart" uri="{C3380CC4-5D6E-409C-BE32-E72D297353CC}">
              <c16:uniqueId val="{00000000-2CE6-47EF-B0DF-CF5168FE74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2CE6-47EF-B0DF-CF5168FE74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78.45</c:v>
                </c:pt>
                <c:pt idx="1">
                  <c:v>84.78</c:v>
                </c:pt>
                <c:pt idx="2">
                  <c:v>86.55</c:v>
                </c:pt>
                <c:pt idx="3">
                  <c:v>90.58</c:v>
                </c:pt>
                <c:pt idx="4">
                  <c:v>88.41</c:v>
                </c:pt>
              </c:numCache>
            </c:numRef>
          </c:val>
          <c:extLst>
            <c:ext xmlns:c16="http://schemas.microsoft.com/office/drawing/2014/chart" uri="{C3380CC4-5D6E-409C-BE32-E72D297353CC}">
              <c16:uniqueId val="{00000000-62F0-4B73-96E8-EE87D58288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62F0-4B73-96E8-EE87D58288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272.70999999999998</c:v>
                </c:pt>
                <c:pt idx="1">
                  <c:v>251.72</c:v>
                </c:pt>
                <c:pt idx="2">
                  <c:v>246.64</c:v>
                </c:pt>
                <c:pt idx="3">
                  <c:v>234.68</c:v>
                </c:pt>
                <c:pt idx="4">
                  <c:v>240.37</c:v>
                </c:pt>
              </c:numCache>
            </c:numRef>
          </c:val>
          <c:extLst>
            <c:ext xmlns:c16="http://schemas.microsoft.com/office/drawing/2014/chart" uri="{C3380CC4-5D6E-409C-BE32-E72D297353CC}">
              <c16:uniqueId val="{00000000-EB92-41B8-B3AA-0E3F5B4B16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EB92-41B8-B3AA-0E3F5B4B16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Normal="100" workbookViewId="0">
      <selection activeCell="BK36" sqref="BK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五霞町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8257</v>
      </c>
      <c r="AM8" s="45"/>
      <c r="AN8" s="45"/>
      <c r="AO8" s="45"/>
      <c r="AP8" s="45"/>
      <c r="AQ8" s="45"/>
      <c r="AR8" s="45"/>
      <c r="AS8" s="45"/>
      <c r="AT8" s="46">
        <f>データ!$S$6</f>
        <v>23.11</v>
      </c>
      <c r="AU8" s="47"/>
      <c r="AV8" s="47"/>
      <c r="AW8" s="47"/>
      <c r="AX8" s="47"/>
      <c r="AY8" s="47"/>
      <c r="AZ8" s="47"/>
      <c r="BA8" s="47"/>
      <c r="BB8" s="48">
        <f>データ!$T$6</f>
        <v>357.29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44.18</v>
      </c>
      <c r="J10" s="47"/>
      <c r="K10" s="47"/>
      <c r="L10" s="47"/>
      <c r="M10" s="47"/>
      <c r="N10" s="47"/>
      <c r="O10" s="81"/>
      <c r="P10" s="48">
        <f>データ!$P$6</f>
        <v>95.53</v>
      </c>
      <c r="Q10" s="48"/>
      <c r="R10" s="48"/>
      <c r="S10" s="48"/>
      <c r="T10" s="48"/>
      <c r="U10" s="48"/>
      <c r="V10" s="48"/>
      <c r="W10" s="45">
        <f>データ!$Q$6</f>
        <v>4455</v>
      </c>
      <c r="X10" s="45"/>
      <c r="Y10" s="45"/>
      <c r="Z10" s="45"/>
      <c r="AA10" s="45"/>
      <c r="AB10" s="45"/>
      <c r="AC10" s="45"/>
      <c r="AD10" s="2"/>
      <c r="AE10" s="2"/>
      <c r="AF10" s="2"/>
      <c r="AG10" s="2"/>
      <c r="AH10" s="2"/>
      <c r="AI10" s="2"/>
      <c r="AJ10" s="2"/>
      <c r="AK10" s="2"/>
      <c r="AL10" s="45">
        <f>データ!$U$6</f>
        <v>7867</v>
      </c>
      <c r="AM10" s="45"/>
      <c r="AN10" s="45"/>
      <c r="AO10" s="45"/>
      <c r="AP10" s="45"/>
      <c r="AQ10" s="45"/>
      <c r="AR10" s="45"/>
      <c r="AS10" s="45"/>
      <c r="AT10" s="46">
        <f>データ!$V$6</f>
        <v>23.11</v>
      </c>
      <c r="AU10" s="47"/>
      <c r="AV10" s="47"/>
      <c r="AW10" s="47"/>
      <c r="AX10" s="47"/>
      <c r="AY10" s="47"/>
      <c r="AZ10" s="47"/>
      <c r="BA10" s="47"/>
      <c r="BB10" s="48">
        <f>データ!$W$6</f>
        <v>340.42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j6WCSNdiT3dLu+xu7BkmYHC5OkXq9nQ4u7jfI5neq/rv1baRKQ+tt76Sg4OgnlAeG4TmA/H8zaiC4r9YkYE6A==" saltValue="u+Z/wiG7+L1N3mbo80kb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85421</v>
      </c>
      <c r="D6" s="20">
        <f t="shared" si="3"/>
        <v>46</v>
      </c>
      <c r="E6" s="20">
        <f t="shared" si="3"/>
        <v>1</v>
      </c>
      <c r="F6" s="20">
        <f t="shared" si="3"/>
        <v>0</v>
      </c>
      <c r="G6" s="20">
        <f t="shared" si="3"/>
        <v>1</v>
      </c>
      <c r="H6" s="20" t="str">
        <f t="shared" si="3"/>
        <v>茨城県　五霞町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44.18</v>
      </c>
      <c r="P6" s="21">
        <f t="shared" si="3"/>
        <v>95.53</v>
      </c>
      <c r="Q6" s="21">
        <f t="shared" si="3"/>
        <v>4455</v>
      </c>
      <c r="R6" s="21">
        <f t="shared" si="3"/>
        <v>8257</v>
      </c>
      <c r="S6" s="21">
        <f t="shared" si="3"/>
        <v>23.11</v>
      </c>
      <c r="T6" s="21">
        <f t="shared" si="3"/>
        <v>357.29</v>
      </c>
      <c r="U6" s="21">
        <f t="shared" si="3"/>
        <v>7867</v>
      </c>
      <c r="V6" s="21">
        <f t="shared" si="3"/>
        <v>23.11</v>
      </c>
      <c r="W6" s="21">
        <f t="shared" si="3"/>
        <v>340.42</v>
      </c>
      <c r="X6" s="22">
        <f>IF(X7="",NA(),X7)</f>
        <v>108.48</v>
      </c>
      <c r="Y6" s="22">
        <f t="shared" ref="Y6:AG6" si="4">IF(Y7="",NA(),Y7)</f>
        <v>107.83</v>
      </c>
      <c r="Z6" s="22">
        <f t="shared" si="4"/>
        <v>96.3</v>
      </c>
      <c r="AA6" s="22">
        <f t="shared" si="4"/>
        <v>103.61</v>
      </c>
      <c r="AB6" s="22">
        <f t="shared" si="4"/>
        <v>101.52</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88.71</v>
      </c>
      <c r="AU6" s="22">
        <f t="shared" ref="AU6:BC6" si="6">IF(AU7="",NA(),AU7)</f>
        <v>91.46</v>
      </c>
      <c r="AV6" s="22">
        <f t="shared" si="6"/>
        <v>85.64</v>
      </c>
      <c r="AW6" s="22">
        <f t="shared" si="6"/>
        <v>73.58</v>
      </c>
      <c r="AX6" s="22">
        <f t="shared" si="6"/>
        <v>67.87</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653.21</v>
      </c>
      <c r="BF6" s="22">
        <f t="shared" ref="BF6:BN6" si="7">IF(BF7="",NA(),BF7)</f>
        <v>631.02</v>
      </c>
      <c r="BG6" s="22">
        <f t="shared" si="7"/>
        <v>565.54999999999995</v>
      </c>
      <c r="BH6" s="22">
        <f t="shared" si="7"/>
        <v>564.99</v>
      </c>
      <c r="BI6" s="22">
        <f t="shared" si="7"/>
        <v>641.82000000000005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78.45</v>
      </c>
      <c r="BQ6" s="22">
        <f t="shared" ref="BQ6:BY6" si="8">IF(BQ7="",NA(),BQ7)</f>
        <v>84.78</v>
      </c>
      <c r="BR6" s="22">
        <f t="shared" si="8"/>
        <v>86.55</v>
      </c>
      <c r="BS6" s="22">
        <f t="shared" si="8"/>
        <v>90.58</v>
      </c>
      <c r="BT6" s="22">
        <f t="shared" si="8"/>
        <v>88.41</v>
      </c>
      <c r="BU6" s="22">
        <f t="shared" si="8"/>
        <v>87.51</v>
      </c>
      <c r="BV6" s="22">
        <f t="shared" si="8"/>
        <v>84.77</v>
      </c>
      <c r="BW6" s="22">
        <f t="shared" si="8"/>
        <v>87.11</v>
      </c>
      <c r="BX6" s="22">
        <f t="shared" si="8"/>
        <v>82.78</v>
      </c>
      <c r="BY6" s="22">
        <f t="shared" si="8"/>
        <v>84.82</v>
      </c>
      <c r="BZ6" s="21" t="str">
        <f>IF(BZ7="","",IF(BZ7="-","【-】","【"&amp;SUBSTITUTE(TEXT(BZ7,"#,##0.00"),"-","△")&amp;"】"))</f>
        <v>【102.35】</v>
      </c>
      <c r="CA6" s="22">
        <f>IF(CA7="",NA(),CA7)</f>
        <v>272.70999999999998</v>
      </c>
      <c r="CB6" s="22">
        <f t="shared" ref="CB6:CJ6" si="9">IF(CB7="",NA(),CB7)</f>
        <v>251.72</v>
      </c>
      <c r="CC6" s="22">
        <f t="shared" si="9"/>
        <v>246.64</v>
      </c>
      <c r="CD6" s="22">
        <f t="shared" si="9"/>
        <v>234.68</v>
      </c>
      <c r="CE6" s="22">
        <f t="shared" si="9"/>
        <v>240.37</v>
      </c>
      <c r="CF6" s="22">
        <f t="shared" si="9"/>
        <v>218.42</v>
      </c>
      <c r="CG6" s="22">
        <f t="shared" si="9"/>
        <v>227.27</v>
      </c>
      <c r="CH6" s="22">
        <f t="shared" si="9"/>
        <v>223.98</v>
      </c>
      <c r="CI6" s="22">
        <f t="shared" si="9"/>
        <v>225.09</v>
      </c>
      <c r="CJ6" s="22">
        <f t="shared" si="9"/>
        <v>224.82</v>
      </c>
      <c r="CK6" s="21" t="str">
        <f>IF(CK7="","",IF(CK7="-","【-】","【"&amp;SUBSTITUTE(TEXT(CK7,"#,##0.00"),"-","△")&amp;"】"))</f>
        <v>【167.74】</v>
      </c>
      <c r="CL6" s="22">
        <f>IF(CL7="",NA(),CL7)</f>
        <v>61.74</v>
      </c>
      <c r="CM6" s="22">
        <f t="shared" ref="CM6:CU6" si="10">IF(CM7="",NA(),CM7)</f>
        <v>61.05</v>
      </c>
      <c r="CN6" s="22">
        <f t="shared" si="10"/>
        <v>60.23</v>
      </c>
      <c r="CO6" s="22">
        <f t="shared" si="10"/>
        <v>62.87</v>
      </c>
      <c r="CP6" s="22">
        <f t="shared" si="10"/>
        <v>50.62</v>
      </c>
      <c r="CQ6" s="22">
        <f t="shared" si="10"/>
        <v>50.24</v>
      </c>
      <c r="CR6" s="22">
        <f t="shared" si="10"/>
        <v>50.29</v>
      </c>
      <c r="CS6" s="22">
        <f t="shared" si="10"/>
        <v>49.64</v>
      </c>
      <c r="CT6" s="22">
        <f t="shared" si="10"/>
        <v>49.38</v>
      </c>
      <c r="CU6" s="22">
        <f t="shared" si="10"/>
        <v>50.09</v>
      </c>
      <c r="CV6" s="21" t="str">
        <f>IF(CV7="","",IF(CV7="-","【-】","【"&amp;SUBSTITUTE(TEXT(CV7,"#,##0.00"),"-","△")&amp;"】"))</f>
        <v>【60.29】</v>
      </c>
      <c r="CW6" s="22">
        <f>IF(CW7="",NA(),CW7)</f>
        <v>96.21</v>
      </c>
      <c r="CX6" s="22">
        <f t="shared" ref="CX6:DF6" si="11">IF(CX7="",NA(),CX7)</f>
        <v>97.13</v>
      </c>
      <c r="CY6" s="22">
        <f t="shared" si="11"/>
        <v>97.15</v>
      </c>
      <c r="CZ6" s="22">
        <f t="shared" si="11"/>
        <v>98.28</v>
      </c>
      <c r="DA6" s="22">
        <f t="shared" si="11"/>
        <v>98.31</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66.12</v>
      </c>
      <c r="DI6" s="22">
        <f t="shared" ref="DI6:DQ6" si="12">IF(DI7="",NA(),DI7)</f>
        <v>66.87</v>
      </c>
      <c r="DJ6" s="22">
        <f t="shared" si="12"/>
        <v>67.75</v>
      </c>
      <c r="DK6" s="22">
        <f t="shared" si="12"/>
        <v>68.52</v>
      </c>
      <c r="DL6" s="22">
        <f t="shared" si="12"/>
        <v>65.28</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85421</v>
      </c>
      <c r="D7" s="24">
        <v>46</v>
      </c>
      <c r="E7" s="24">
        <v>1</v>
      </c>
      <c r="F7" s="24">
        <v>0</v>
      </c>
      <c r="G7" s="24">
        <v>1</v>
      </c>
      <c r="H7" s="24" t="s">
        <v>93</v>
      </c>
      <c r="I7" s="24" t="s">
        <v>94</v>
      </c>
      <c r="J7" s="24" t="s">
        <v>95</v>
      </c>
      <c r="K7" s="24" t="s">
        <v>96</v>
      </c>
      <c r="L7" s="24" t="s">
        <v>97</v>
      </c>
      <c r="M7" s="24" t="s">
        <v>98</v>
      </c>
      <c r="N7" s="25" t="s">
        <v>99</v>
      </c>
      <c r="O7" s="25">
        <v>44.18</v>
      </c>
      <c r="P7" s="25">
        <v>95.53</v>
      </c>
      <c r="Q7" s="25">
        <v>4455</v>
      </c>
      <c r="R7" s="25">
        <v>8257</v>
      </c>
      <c r="S7" s="25">
        <v>23.11</v>
      </c>
      <c r="T7" s="25">
        <v>357.29</v>
      </c>
      <c r="U7" s="25">
        <v>7867</v>
      </c>
      <c r="V7" s="25">
        <v>23.11</v>
      </c>
      <c r="W7" s="25">
        <v>340.42</v>
      </c>
      <c r="X7" s="25">
        <v>108.48</v>
      </c>
      <c r="Y7" s="25">
        <v>107.83</v>
      </c>
      <c r="Z7" s="25">
        <v>96.3</v>
      </c>
      <c r="AA7" s="25">
        <v>103.61</v>
      </c>
      <c r="AB7" s="25">
        <v>101.52</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88.71</v>
      </c>
      <c r="AU7" s="25">
        <v>91.46</v>
      </c>
      <c r="AV7" s="25">
        <v>85.64</v>
      </c>
      <c r="AW7" s="25">
        <v>73.58</v>
      </c>
      <c r="AX7" s="25">
        <v>67.87</v>
      </c>
      <c r="AY7" s="25">
        <v>293.23</v>
      </c>
      <c r="AZ7" s="25">
        <v>300.14</v>
      </c>
      <c r="BA7" s="25">
        <v>301.04000000000002</v>
      </c>
      <c r="BB7" s="25">
        <v>305.08</v>
      </c>
      <c r="BC7" s="25">
        <v>305.33999999999997</v>
      </c>
      <c r="BD7" s="25">
        <v>261.51</v>
      </c>
      <c r="BE7" s="25">
        <v>653.21</v>
      </c>
      <c r="BF7" s="25">
        <v>631.02</v>
      </c>
      <c r="BG7" s="25">
        <v>565.54999999999995</v>
      </c>
      <c r="BH7" s="25">
        <v>564.99</v>
      </c>
      <c r="BI7" s="25">
        <v>641.82000000000005</v>
      </c>
      <c r="BJ7" s="25">
        <v>542.29999999999995</v>
      </c>
      <c r="BK7" s="25">
        <v>566.65</v>
      </c>
      <c r="BL7" s="25">
        <v>551.62</v>
      </c>
      <c r="BM7" s="25">
        <v>585.59</v>
      </c>
      <c r="BN7" s="25">
        <v>561.34</v>
      </c>
      <c r="BO7" s="25">
        <v>265.16000000000003</v>
      </c>
      <c r="BP7" s="25">
        <v>78.45</v>
      </c>
      <c r="BQ7" s="25">
        <v>84.78</v>
      </c>
      <c r="BR7" s="25">
        <v>86.55</v>
      </c>
      <c r="BS7" s="25">
        <v>90.58</v>
      </c>
      <c r="BT7" s="25">
        <v>88.41</v>
      </c>
      <c r="BU7" s="25">
        <v>87.51</v>
      </c>
      <c r="BV7" s="25">
        <v>84.77</v>
      </c>
      <c r="BW7" s="25">
        <v>87.11</v>
      </c>
      <c r="BX7" s="25">
        <v>82.78</v>
      </c>
      <c r="BY7" s="25">
        <v>84.82</v>
      </c>
      <c r="BZ7" s="25">
        <v>102.35</v>
      </c>
      <c r="CA7" s="25">
        <v>272.70999999999998</v>
      </c>
      <c r="CB7" s="25">
        <v>251.72</v>
      </c>
      <c r="CC7" s="25">
        <v>246.64</v>
      </c>
      <c r="CD7" s="25">
        <v>234.68</v>
      </c>
      <c r="CE7" s="25">
        <v>240.37</v>
      </c>
      <c r="CF7" s="25">
        <v>218.42</v>
      </c>
      <c r="CG7" s="25">
        <v>227.27</v>
      </c>
      <c r="CH7" s="25">
        <v>223.98</v>
      </c>
      <c r="CI7" s="25">
        <v>225.09</v>
      </c>
      <c r="CJ7" s="25">
        <v>224.82</v>
      </c>
      <c r="CK7" s="25">
        <v>167.74</v>
      </c>
      <c r="CL7" s="25">
        <v>61.74</v>
      </c>
      <c r="CM7" s="25">
        <v>61.05</v>
      </c>
      <c r="CN7" s="25">
        <v>60.23</v>
      </c>
      <c r="CO7" s="25">
        <v>62.87</v>
      </c>
      <c r="CP7" s="25">
        <v>50.62</v>
      </c>
      <c r="CQ7" s="25">
        <v>50.24</v>
      </c>
      <c r="CR7" s="25">
        <v>50.29</v>
      </c>
      <c r="CS7" s="25">
        <v>49.64</v>
      </c>
      <c r="CT7" s="25">
        <v>49.38</v>
      </c>
      <c r="CU7" s="25">
        <v>50.09</v>
      </c>
      <c r="CV7" s="25">
        <v>60.29</v>
      </c>
      <c r="CW7" s="25">
        <v>96.21</v>
      </c>
      <c r="CX7" s="25">
        <v>97.13</v>
      </c>
      <c r="CY7" s="25">
        <v>97.15</v>
      </c>
      <c r="CZ7" s="25">
        <v>98.28</v>
      </c>
      <c r="DA7" s="25">
        <v>98.31</v>
      </c>
      <c r="DB7" s="25">
        <v>78.650000000000006</v>
      </c>
      <c r="DC7" s="25">
        <v>77.73</v>
      </c>
      <c r="DD7" s="25">
        <v>78.09</v>
      </c>
      <c r="DE7" s="25">
        <v>78.010000000000005</v>
      </c>
      <c r="DF7" s="25">
        <v>77.599999999999994</v>
      </c>
      <c r="DG7" s="25">
        <v>90.12</v>
      </c>
      <c r="DH7" s="25">
        <v>66.12</v>
      </c>
      <c r="DI7" s="25">
        <v>66.87</v>
      </c>
      <c r="DJ7" s="25">
        <v>67.75</v>
      </c>
      <c r="DK7" s="25">
        <v>68.52</v>
      </c>
      <c r="DL7" s="25">
        <v>65.28</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2023-01-26T05:09:14Z</cp:lastPrinted>
  <dcterms:created xsi:type="dcterms:W3CDTF">2022-12-01T00:54:52Z</dcterms:created>
  <dcterms:modified xsi:type="dcterms:W3CDTF">2023-02-14T00:34:05Z</dcterms:modified>
  <cp:category/>
</cp:coreProperties>
</file>