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政\理財\Ｒ４理財\05_公営企業関係\15_経営比較分析表\01経営比較分析表の分析等\03市町村等から\41_八千代町\"/>
    </mc:Choice>
  </mc:AlternateContent>
  <workbookProtection workbookAlgorithmName="SHA-512" workbookHashValue="nh02ph511eqbbhLciOWShSBDFiOchiY6EfYCwYNb6hn8m2tn9E/SxAUKVnNH+JAs9Wz2E9HfR4Fh8dl/u3LaMQ==" workbookSaltValue="rfAbD6ifJjhgszl//N5fpA==" workbookSpinCount="100000" lockStructure="1"/>
  <bookViews>
    <workbookView xWindow="0" yWindow="0" windowWidth="20490" windowHeight="88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<sst xmlns="http://schemas.openxmlformats.org/spreadsheetml/2006/main" count="228" uniqueCount="113">
  <si>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</si>
  <si>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</si>
  <si>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</si>
  <si>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</si>
  <si>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</si>
  <si>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</si>
  <si>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</si>
  <si>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</si>
  <si>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</si>
  <si>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</si>
  <si>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</si>
  <si>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</si>
  <si>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</si>
  <si>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</si>
  <si>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</si>
  <si>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</si>
  <si>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</si>
  <si>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</si>
  <si>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</si>
  <si>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</si>
  <si>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</si>
  <si>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</si>
  <si>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</si>
  <si>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</si>
  <si>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</si>
  <si>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</si>
  <si>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</si>
  <si>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</si>
  <si>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</si>
  <si>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</si>
  <si>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</si>
  <si>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</si>
  <si>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</si>
  <si>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</si>
  <si>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</si>
  <si>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</si>
  <si>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</si>
  <si>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</si>
  <si>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</si>
  <si>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</si>
  <si>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</si>
  <si>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</si>
  <si>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</si>
  <si>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</si>
  <si>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</si>
  <si>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</si>
  <si>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</si>
  <si>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</si>
  <si>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</si>
  <si>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</si>
  <si>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</si>
  <si>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</si>
  <si>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</si>
  <si>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</si>
  <si>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</si>
  <si>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</si>
  <si>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</si>
  <si>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</si>
  <si>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</si>
  <si>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</si>
  <si>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</si>
  <si>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</si>
  <si>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</si>
  <si>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</si>
  <si>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</si>
  <si>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</si>
  <si>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</si>
  <si>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</si>
  <si>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</si>
  <si>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</si>
  <si>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</si>
  <si>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</si>
  <si>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</si>
  <si>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</si>
  <si>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</si>
  <si>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</si>
  <si>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</si>
  <si>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</si>
  <si>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</si>
  <si>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</si>
  <si>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</si>
  <si>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</si>
  <si>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</si>
  <si>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</si>
  <si>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</si>
  <si>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</si>
  <si>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</si>
  <si>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</si>
  <si>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</si>
  <si>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</si>
  <si>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</si>
  <si>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</si>
  <si>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</si>
  <si>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八千代町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</si>
  <si>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</si>
  <si>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</si>
  <si>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</si>
  <si>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</si>
  <si>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</si>
  <si>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</si>
  <si>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</si>
  <si>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</si>
  <si>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</si>
  <si>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</si>
  <si>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</si>
  <si>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</si>
  <si>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</si>
  <si>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</si>
  <si>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</si>
  <si>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</si>
  <si>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は、類似団体平均値と比較しても良好である。その要因として企業債の減少、料金回収率、施設利用率、有収率等が高水準に推移していることが考えられる。今後の更新投資等に充てる財源を確保することが必要となる。
④企業債残高対給水収益比率について令和3年度は28.14％となっており、年々減少傾向にある。その要因として企業債の減少、また近年大規模な設備投資がないことが考えられる。今後は投資規模の分析、設備投資を適切に行い、経営改善を図っていく必要がある。
⑥給水原価は、R2年度と比べ4円ほど低くなり、類似団体平均値を下回っている。これは経常費用の減少などが要因として考えられる。今後はより一層投資、維持管理費の効率化を図っていく必要がある。
⑦施設利用率は、毎年類似団体平均値と比較しても高い数値となっている。要因としては、水道加入率の増加等が考えられる。今後は人口等の変動を読み適切な施設規模を把握する必要がある。
⑧有収率は毎年高い数値を維持している。要因としては法定耐用年数を超えた管路がなく、漏水が少ないことが挙げられる。</t>
    <rPh sb="281" eb="283">
      <t>ヨウイン</t>
    </rPh>
    <rPh sb="373" eb="374">
      <t>トウ</t>
    </rPh>
    <rPh sb="375" eb="376">
      <t>カンガ</t>
    </rPh>
    <rPh sb="431" eb="433">
      <t>ヨウイン</t>
    </rPh>
    <phoneticPr fontId="4"/>
  </si>
  <si>
    <t>経営の健全性・効率性からみると、類似団体平均値と比較しても良好である。しかし、水道事業共用開始から30年以上が経過しており、大規模な施設更新もないまま、施設全体の老朽化が進んでいる状況にある。今後は老朽化対策を進めながら、現状の経常収支率、有収率等の水準を維持するとともに、経営体制の在り方や、投資の在り方を見直す必要があると考える。</t>
    <rPh sb="62" eb="65">
      <t>ダイキボ</t>
    </rPh>
    <rPh sb="66" eb="68">
      <t>シセツ</t>
    </rPh>
    <rPh sb="68" eb="70">
      <t>コウシン</t>
    </rPh>
    <phoneticPr fontId="4"/>
  </si>
  <si>
    <t>①有形固定資産減価償却率は、R2年度と比べ変わっていないが、増加傾向にあり、類似団体平均値と比較しても高い傾向にある。企業債の新規借り入れを抑え、大規模な設備投資を控えたことが影響していると考えられる。今後は管路の経年過率や管路更新率を踏まえた分析を行い、施設全体の法定耐用年数を考慮した設備投資をする必要がある。
③管路更新比率は例年1％未満であり、類似団体平均値と比較しても低い傾向にある。しかし、法定耐用年数を超えた時点で一斉に更新時期を迎えることから、今後計画的に設備投資をしていく必要があると考える。</t>
    <rPh sb="16" eb="18">
      <t>ネンド</t>
    </rPh>
    <rPh sb="19" eb="20">
      <t>クラ</t>
    </rPh>
    <rPh sb="21" eb="22">
      <t>カ</t>
    </rPh>
    <rPh sb="59" eb="61">
      <t>キギョウ</t>
    </rPh>
    <rPh sb="61" eb="62">
      <t>サイ</t>
    </rPh>
    <rPh sb="63" eb="65">
      <t>シンキ</t>
    </rPh>
    <rPh sb="65" eb="66">
      <t>カ</t>
    </rPh>
    <rPh sb="67" eb="68">
      <t>イ</t>
    </rPh>
    <rPh sb="70" eb="71">
      <t>オサ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</si>
</sst>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0.01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6-4C80-921E-0343309E0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</c:v>
                </c:pt>
                <c:pt idx="2">
                  <c:v>0.52</c:v>
                </c:pt>
                <c:pt idx="3">
                  <c:v>0.53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C6-4C80-921E-0343309E0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144.33000000000001</c:v>
                </c:pt>
                <c:pt idx="1">
                  <c:v>161.07</c:v>
                </c:pt>
                <c:pt idx="2">
                  <c:v>144.72999999999999</c:v>
                </c:pt>
                <c:pt idx="3">
                  <c:v>157.33000000000001</c:v>
                </c:pt>
                <c:pt idx="4">
                  <c:v>155.80000000000001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B-4373-A682-98D8990DC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110.05</c:v>
                </c:pt>
                <c:pt idx="1">
                  <c:v>108.87</c:v>
                </c:pt>
                <c:pt idx="2">
                  <c:v>108.61</c:v>
                </c:pt>
                <c:pt idx="3">
                  <c:v>108.35</c:v>
                </c:pt>
                <c:pt idx="4">
                  <c:v>108.84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B-4373-A682-98D8990DC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75.95</c:v>
                </c:pt>
                <c:pt idx="1">
                  <c:v>76.790000000000006</c:v>
                </c:pt>
                <c:pt idx="2">
                  <c:v>78.010000000000005</c:v>
                </c:pt>
                <c:pt idx="3">
                  <c:v>78.819999999999993</c:v>
                </c:pt>
                <c:pt idx="4">
                  <c:v>78.819999999999993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0-409D-A343-FE10E0B2A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48.05</c:v>
                </c:pt>
                <c:pt idx="1">
                  <c:v>48.87</c:v>
                </c:pt>
                <c:pt idx="2">
                  <c:v>49.92</c:v>
                </c:pt>
                <c:pt idx="3">
                  <c:v>50.63</c:v>
                </c:pt>
                <c:pt idx="4">
                  <c:v>51.29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0-409D-A343-FE10E0B2A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7-4574-A38E-3E8FEB797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13.39</c:v>
                </c:pt>
                <c:pt idx="1">
                  <c:v>14.85</c:v>
                </c:pt>
                <c:pt idx="2">
                  <c:v>16.88</c:v>
                </c:pt>
                <c:pt idx="3">
                  <c:v>18.28</c:v>
                </c:pt>
                <c:pt idx="4">
                  <c:v>19.61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07-4574-A38E-3E8FEB797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9-406B-9D1C-52C89CFA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2.64</c:v>
                </c:pt>
                <c:pt idx="1">
                  <c:v>3.16</c:v>
                </c:pt>
                <c:pt idx="2">
                  <c:v>3.59</c:v>
                </c:pt>
                <c:pt idx="3">
                  <c:v>3.98</c:v>
                </c:pt>
                <c:pt idx="4">
                  <c:v>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9-406B-9D1C-52C89CFA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1979.89</c:v>
                </c:pt>
                <c:pt idx="1">
                  <c:v>3437.23</c:v>
                </c:pt>
                <c:pt idx="2">
                  <c:v>2413.9899999999998</c:v>
                </c:pt>
                <c:pt idx="3">
                  <c:v>2773.85</c:v>
                </c:pt>
                <c:pt idx="4">
                  <c:v>2730.95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0-41EB-AA76-F4E6EF28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359.47</c:v>
                </c:pt>
                <c:pt idx="1">
                  <c:v>369.69</c:v>
                </c:pt>
                <c:pt idx="2">
                  <c:v>379.08</c:v>
                </c:pt>
                <c:pt idx="3">
                  <c:v>367.55</c:v>
                </c:pt>
                <c:pt idx="4">
                  <c:v>378.56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0-41EB-AA76-F4E6EF28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39.06</c:v>
                </c:pt>
                <c:pt idx="1">
                  <c:v>34.31</c:v>
                </c:pt>
                <c:pt idx="2">
                  <c:v>32</c:v>
                </c:pt>
                <c:pt idx="3">
                  <c:v>28.91</c:v>
                </c:pt>
                <c:pt idx="4">
                  <c:v>28.14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3-44C3-9209-F0111750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401.79</c:v>
                </c:pt>
                <c:pt idx="1">
                  <c:v>402.99</c:v>
                </c:pt>
                <c:pt idx="2">
                  <c:v>398.98</c:v>
                </c:pt>
                <c:pt idx="3">
                  <c:v>418.68</c:v>
                </c:pt>
                <c:pt idx="4">
                  <c:v>395.68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B3-44C3-9209-F0111750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137.97999999999999</c:v>
                </c:pt>
                <c:pt idx="1">
                  <c:v>157.35</c:v>
                </c:pt>
                <c:pt idx="2">
                  <c:v>139.25</c:v>
                </c:pt>
                <c:pt idx="3">
                  <c:v>150.78</c:v>
                </c:pt>
                <c:pt idx="4">
                  <c:v>147.07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7-4CDC-B3A5-6DD2C3E76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98.66</c:v>
                </c:pt>
                <c:pt idx="2">
                  <c:v>98.64</c:v>
                </c:pt>
                <c:pt idx="3">
                  <c:v>94.78</c:v>
                </c:pt>
                <c:pt idx="4">
                  <c:v>97.59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7-4CDC-B3A5-6DD2C3E76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184.12</c:v>
                </c:pt>
                <c:pt idx="1">
                  <c:v>161.31</c:v>
                </c:pt>
                <c:pt idx="2">
                  <c:v>183.33</c:v>
                </c:pt>
                <c:pt idx="3">
                  <c:v>164.99</c:v>
                </c:pt>
                <c:pt idx="4">
                  <c:v>160.55000000000001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9-4BB0-B40A-362D2AC97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174.97</c:v>
                </c:pt>
                <c:pt idx="1">
                  <c:v>178.59</c:v>
                </c:pt>
                <c:pt idx="2">
                  <c:v>178.92</c:v>
                </c:pt>
                <c:pt idx="3">
                  <c:v>181.3</c:v>
                </c:pt>
                <c:pt idx="4">
                  <c:v>181.71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9-4BB0-B40A-362D2AC97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64.87</c:v>
                </c:pt>
                <c:pt idx="1">
                  <c:v>67.34</c:v>
                </c:pt>
                <c:pt idx="2">
                  <c:v>67.239999999999995</c:v>
                </c:pt>
                <c:pt idx="3">
                  <c:v>69.83</c:v>
                </c:pt>
                <c:pt idx="4">
                  <c:v>69.97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3-4D71-9426-15322C754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55.63</c:v>
                </c:pt>
                <c:pt idx="1">
                  <c:v>55.03</c:v>
                </c:pt>
                <c:pt idx="2">
                  <c:v>55.14</c:v>
                </c:pt>
                <c:pt idx="3">
                  <c:v>55.89</c:v>
                </c:pt>
                <c:pt idx="4">
                  <c:v>55.72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3-4D71-9426-15322C754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98.03</c:v>
                </c:pt>
                <c:pt idx="1">
                  <c:v>99.45</c:v>
                </c:pt>
                <c:pt idx="2">
                  <c:v>97.5</c:v>
                </c:pt>
                <c:pt idx="3">
                  <c:v>98.72</c:v>
                </c:pt>
                <c:pt idx="4">
                  <c:v>97.63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1-4AF2-A90B-0EB52DB6B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82.04</c:v>
                </c:pt>
                <c:pt idx="1">
                  <c:v>81.900000000000006</c:v>
                </c:pt>
                <c:pt idx="2">
                  <c:v>81.39</c:v>
                </c:pt>
                <c:pt idx="3">
                  <c:v>81.27</c:v>
                </c:pt>
                <c:pt idx="4">
                  <c:v>81.260000000000005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1-4AF2-A90B-0EB52DB6B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G1" zoomScale="89" zoomScaleNormal="89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茨城県　八千代町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A6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21281</v>
      </c>
      <c r="AM8" s="66"/>
      <c r="AN8" s="66"/>
      <c r="AO8" s="66"/>
      <c r="AP8" s="66"/>
      <c r="AQ8" s="66"/>
      <c r="AR8" s="66"/>
      <c r="AS8" s="66"/>
      <c r="AT8" s="37">
        <f>データ!$S$6</f>
        <v>58.99</v>
      </c>
      <c r="AU8" s="38"/>
      <c r="AV8" s="38"/>
      <c r="AW8" s="38"/>
      <c r="AX8" s="38"/>
      <c r="AY8" s="38"/>
      <c r="AZ8" s="38"/>
      <c r="BA8" s="38"/>
      <c r="BB8" s="55">
        <f>データ!$T$6</f>
        <v>360.76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94.37</v>
      </c>
      <c r="J10" s="38"/>
      <c r="K10" s="38"/>
      <c r="L10" s="38"/>
      <c r="M10" s="38"/>
      <c r="N10" s="38"/>
      <c r="O10" s="65"/>
      <c r="P10" s="55">
        <f>データ!$P$6</f>
        <v>98.8</v>
      </c>
      <c r="Q10" s="55"/>
      <c r="R10" s="55"/>
      <c r="S10" s="55"/>
      <c r="T10" s="55"/>
      <c r="U10" s="55"/>
      <c r="V10" s="55"/>
      <c r="W10" s="66">
        <f>データ!$Q$6</f>
        <v>4785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20913</v>
      </c>
      <c r="AM10" s="66"/>
      <c r="AN10" s="66"/>
      <c r="AO10" s="66"/>
      <c r="AP10" s="66"/>
      <c r="AQ10" s="66"/>
      <c r="AR10" s="66"/>
      <c r="AS10" s="66"/>
      <c r="AT10" s="37">
        <f>データ!$V$6</f>
        <v>58.89</v>
      </c>
      <c r="AU10" s="38"/>
      <c r="AV10" s="38"/>
      <c r="AW10" s="38"/>
      <c r="AX10" s="38"/>
      <c r="AY10" s="38"/>
      <c r="AZ10" s="38"/>
      <c r="BA10" s="38"/>
      <c r="BB10" s="55">
        <f>データ!$W$6</f>
        <v>355.12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110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112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111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I9bevYh54pOCF46Y3qYm0d7zyQBhcajpMuBQTFQRJgAHNSAHM//HvvMy4Wp+RCWrhpzlqa2PoLYCxI/pppMeOg==" saltValue="Oz5W4KxD7yEVlHhjJ4+BR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85219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茨城県　八千代町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94.37</v>
      </c>
      <c r="P6" s="21">
        <f t="shared" si="3"/>
        <v>98.8</v>
      </c>
      <c r="Q6" s="21">
        <f t="shared" si="3"/>
        <v>4785</v>
      </c>
      <c r="R6" s="21">
        <f t="shared" si="3"/>
        <v>21281</v>
      </c>
      <c r="S6" s="21">
        <f t="shared" si="3"/>
        <v>58.99</v>
      </c>
      <c r="T6" s="21">
        <f t="shared" si="3"/>
        <v>360.76</v>
      </c>
      <c r="U6" s="21">
        <f t="shared" si="3"/>
        <v>20913</v>
      </c>
      <c r="V6" s="21">
        <f t="shared" si="3"/>
        <v>58.89</v>
      </c>
      <c r="W6" s="21">
        <f t="shared" si="3"/>
        <v>355.12</v>
      </c>
      <c r="X6" s="22">
        <f>IF(X7="",NA(),X7)</f>
        <v>144.33000000000001</v>
      </c>
      <c r="Y6" s="22">
        <f t="shared" ref="Y6:AG6" si="4">IF(Y7="",NA(),Y7)</f>
        <v>161.07</v>
      </c>
      <c r="Z6" s="22">
        <f t="shared" si="4"/>
        <v>144.72999999999999</v>
      </c>
      <c r="AA6" s="22">
        <f t="shared" si="4"/>
        <v>157.33000000000001</v>
      </c>
      <c r="AB6" s="22">
        <f t="shared" si="4"/>
        <v>155.80000000000001</v>
      </c>
      <c r="AC6" s="22">
        <f t="shared" si="4"/>
        <v>110.05</v>
      </c>
      <c r="AD6" s="22">
        <f t="shared" si="4"/>
        <v>108.87</v>
      </c>
      <c r="AE6" s="22">
        <f t="shared" si="4"/>
        <v>108.61</v>
      </c>
      <c r="AF6" s="22">
        <f t="shared" si="4"/>
        <v>108.35</v>
      </c>
      <c r="AG6" s="22">
        <f t="shared" si="4"/>
        <v>108.84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2.64</v>
      </c>
      <c r="AO6" s="22">
        <f t="shared" si="5"/>
        <v>3.16</v>
      </c>
      <c r="AP6" s="22">
        <f t="shared" si="5"/>
        <v>3.59</v>
      </c>
      <c r="AQ6" s="22">
        <f t="shared" si="5"/>
        <v>3.98</v>
      </c>
      <c r="AR6" s="22">
        <f t="shared" si="5"/>
        <v>6.02</v>
      </c>
      <c r="AS6" s="21" t="str">
        <f>IF(AS7="","",IF(AS7="-","【-】","【"&amp;SUBSTITUTE(TEXT(AS7,"#,##0.00"),"-","△")&amp;"】"))</f>
        <v>【1.30】</v>
      </c>
      <c r="AT6" s="22">
        <f>IF(AT7="",NA(),AT7)</f>
        <v>1979.89</v>
      </c>
      <c r="AU6" s="22">
        <f t="shared" ref="AU6:BC6" si="6">IF(AU7="",NA(),AU7)</f>
        <v>3437.23</v>
      </c>
      <c r="AV6" s="22">
        <f t="shared" si="6"/>
        <v>2413.9899999999998</v>
      </c>
      <c r="AW6" s="22">
        <f t="shared" si="6"/>
        <v>2773.85</v>
      </c>
      <c r="AX6" s="22">
        <f t="shared" si="6"/>
        <v>2730.95</v>
      </c>
      <c r="AY6" s="22">
        <f t="shared" si="6"/>
        <v>359.47</v>
      </c>
      <c r="AZ6" s="22">
        <f t="shared" si="6"/>
        <v>369.69</v>
      </c>
      <c r="BA6" s="22">
        <f t="shared" si="6"/>
        <v>379.08</v>
      </c>
      <c r="BB6" s="22">
        <f t="shared" si="6"/>
        <v>367.55</v>
      </c>
      <c r="BC6" s="22">
        <f t="shared" si="6"/>
        <v>378.56</v>
      </c>
      <c r="BD6" s="21" t="str">
        <f>IF(BD7="","",IF(BD7="-","【-】","【"&amp;SUBSTITUTE(TEXT(BD7,"#,##0.00"),"-","△")&amp;"】"))</f>
        <v>【261.51】</v>
      </c>
      <c r="BE6" s="22">
        <f>IF(BE7="",NA(),BE7)</f>
        <v>39.06</v>
      </c>
      <c r="BF6" s="22">
        <f t="shared" ref="BF6:BN6" si="7">IF(BF7="",NA(),BF7)</f>
        <v>34.31</v>
      </c>
      <c r="BG6" s="22">
        <f t="shared" si="7"/>
        <v>32</v>
      </c>
      <c r="BH6" s="22">
        <f t="shared" si="7"/>
        <v>28.91</v>
      </c>
      <c r="BI6" s="22">
        <f t="shared" si="7"/>
        <v>28.14</v>
      </c>
      <c r="BJ6" s="22">
        <f t="shared" si="7"/>
        <v>401.79</v>
      </c>
      <c r="BK6" s="22">
        <f t="shared" si="7"/>
        <v>402.99</v>
      </c>
      <c r="BL6" s="22">
        <f t="shared" si="7"/>
        <v>398.98</v>
      </c>
      <c r="BM6" s="22">
        <f t="shared" si="7"/>
        <v>418.68</v>
      </c>
      <c r="BN6" s="22">
        <f t="shared" si="7"/>
        <v>395.68</v>
      </c>
      <c r="BO6" s="21" t="str">
        <f>IF(BO7="","",IF(BO7="-","【-】","【"&amp;SUBSTITUTE(TEXT(BO7,"#,##0.00"),"-","△")&amp;"】"))</f>
        <v>【265.16】</v>
      </c>
      <c r="BP6" s="22">
        <f>IF(BP7="",NA(),BP7)</f>
        <v>137.97999999999999</v>
      </c>
      <c r="BQ6" s="22">
        <f t="shared" ref="BQ6:BY6" si="8">IF(BQ7="",NA(),BQ7)</f>
        <v>157.35</v>
      </c>
      <c r="BR6" s="22">
        <f t="shared" si="8"/>
        <v>139.25</v>
      </c>
      <c r="BS6" s="22">
        <f t="shared" si="8"/>
        <v>150.78</v>
      </c>
      <c r="BT6" s="22">
        <f t="shared" si="8"/>
        <v>147.07</v>
      </c>
      <c r="BU6" s="22">
        <f t="shared" si="8"/>
        <v>100.12</v>
      </c>
      <c r="BV6" s="22">
        <f t="shared" si="8"/>
        <v>98.66</v>
      </c>
      <c r="BW6" s="22">
        <f t="shared" si="8"/>
        <v>98.64</v>
      </c>
      <c r="BX6" s="22">
        <f t="shared" si="8"/>
        <v>94.78</v>
      </c>
      <c r="BY6" s="22">
        <f t="shared" si="8"/>
        <v>97.59</v>
      </c>
      <c r="BZ6" s="21" t="str">
        <f>IF(BZ7="","",IF(BZ7="-","【-】","【"&amp;SUBSTITUTE(TEXT(BZ7,"#,##0.00"),"-","△")&amp;"】"))</f>
        <v>【102.35】</v>
      </c>
      <c r="CA6" s="22">
        <f>IF(CA7="",NA(),CA7)</f>
        <v>184.12</v>
      </c>
      <c r="CB6" s="22">
        <f t="shared" ref="CB6:CJ6" si="9">IF(CB7="",NA(),CB7)</f>
        <v>161.31</v>
      </c>
      <c r="CC6" s="22">
        <f t="shared" si="9"/>
        <v>183.33</v>
      </c>
      <c r="CD6" s="22">
        <f t="shared" si="9"/>
        <v>164.99</v>
      </c>
      <c r="CE6" s="22">
        <f t="shared" si="9"/>
        <v>160.55000000000001</v>
      </c>
      <c r="CF6" s="22">
        <f t="shared" si="9"/>
        <v>174.97</v>
      </c>
      <c r="CG6" s="22">
        <f t="shared" si="9"/>
        <v>178.59</v>
      </c>
      <c r="CH6" s="22">
        <f t="shared" si="9"/>
        <v>178.92</v>
      </c>
      <c r="CI6" s="22">
        <f t="shared" si="9"/>
        <v>181.3</v>
      </c>
      <c r="CJ6" s="22">
        <f t="shared" si="9"/>
        <v>181.71</v>
      </c>
      <c r="CK6" s="21" t="str">
        <f>IF(CK7="","",IF(CK7="-","【-】","【"&amp;SUBSTITUTE(TEXT(CK7,"#,##0.00"),"-","△")&amp;"】"))</f>
        <v>【167.74】</v>
      </c>
      <c r="CL6" s="22">
        <f>IF(CL7="",NA(),CL7)</f>
        <v>64.87</v>
      </c>
      <c r="CM6" s="22">
        <f t="shared" ref="CM6:CU6" si="10">IF(CM7="",NA(),CM7)</f>
        <v>67.34</v>
      </c>
      <c r="CN6" s="22">
        <f t="shared" si="10"/>
        <v>67.239999999999995</v>
      </c>
      <c r="CO6" s="22">
        <f t="shared" si="10"/>
        <v>69.83</v>
      </c>
      <c r="CP6" s="22">
        <f t="shared" si="10"/>
        <v>69.97</v>
      </c>
      <c r="CQ6" s="22">
        <f t="shared" si="10"/>
        <v>55.63</v>
      </c>
      <c r="CR6" s="22">
        <f t="shared" si="10"/>
        <v>55.03</v>
      </c>
      <c r="CS6" s="22">
        <f t="shared" si="10"/>
        <v>55.14</v>
      </c>
      <c r="CT6" s="22">
        <f t="shared" si="10"/>
        <v>55.89</v>
      </c>
      <c r="CU6" s="22">
        <f t="shared" si="10"/>
        <v>55.72</v>
      </c>
      <c r="CV6" s="21" t="str">
        <f>IF(CV7="","",IF(CV7="-","【-】","【"&amp;SUBSTITUTE(TEXT(CV7,"#,##0.00"),"-","△")&amp;"】"))</f>
        <v>【60.29】</v>
      </c>
      <c r="CW6" s="22">
        <f>IF(CW7="",NA(),CW7)</f>
        <v>98.03</v>
      </c>
      <c r="CX6" s="22">
        <f t="shared" ref="CX6:DF6" si="11">IF(CX7="",NA(),CX7)</f>
        <v>99.45</v>
      </c>
      <c r="CY6" s="22">
        <f t="shared" si="11"/>
        <v>97.5</v>
      </c>
      <c r="CZ6" s="22">
        <f t="shared" si="11"/>
        <v>98.72</v>
      </c>
      <c r="DA6" s="22">
        <f t="shared" si="11"/>
        <v>97.63</v>
      </c>
      <c r="DB6" s="22">
        <f t="shared" si="11"/>
        <v>82.04</v>
      </c>
      <c r="DC6" s="22">
        <f t="shared" si="11"/>
        <v>81.900000000000006</v>
      </c>
      <c r="DD6" s="22">
        <f t="shared" si="11"/>
        <v>81.39</v>
      </c>
      <c r="DE6" s="22">
        <f t="shared" si="11"/>
        <v>81.27</v>
      </c>
      <c r="DF6" s="22">
        <f t="shared" si="11"/>
        <v>81.260000000000005</v>
      </c>
      <c r="DG6" s="21" t="str">
        <f>IF(DG7="","",IF(DG7="-","【-】","【"&amp;SUBSTITUTE(TEXT(DG7,"#,##0.00"),"-","△")&amp;"】"))</f>
        <v>【90.12】</v>
      </c>
      <c r="DH6" s="22">
        <f>IF(DH7="",NA(),DH7)</f>
        <v>75.95</v>
      </c>
      <c r="DI6" s="22">
        <f t="shared" ref="DI6:DQ6" si="12">IF(DI7="",NA(),DI7)</f>
        <v>76.790000000000006</v>
      </c>
      <c r="DJ6" s="22">
        <f t="shared" si="12"/>
        <v>78.010000000000005</v>
      </c>
      <c r="DK6" s="22">
        <f t="shared" si="12"/>
        <v>78.819999999999993</v>
      </c>
      <c r="DL6" s="22">
        <f t="shared" si="12"/>
        <v>78.819999999999993</v>
      </c>
      <c r="DM6" s="22">
        <f t="shared" si="12"/>
        <v>48.05</v>
      </c>
      <c r="DN6" s="22">
        <f t="shared" si="12"/>
        <v>48.87</v>
      </c>
      <c r="DO6" s="22">
        <f t="shared" si="12"/>
        <v>49.92</v>
      </c>
      <c r="DP6" s="22">
        <f t="shared" si="12"/>
        <v>50.63</v>
      </c>
      <c r="DQ6" s="22">
        <f t="shared" si="12"/>
        <v>51.29</v>
      </c>
      <c r="DR6" s="21" t="str">
        <f>IF(DR7="","",IF(DR7="-","【-】","【"&amp;SUBSTITUTE(TEXT(DR7,"#,##0.00"),"-","△")&amp;"】"))</f>
        <v>【50.88】</v>
      </c>
      <c r="DS6" s="21">
        <f>IF(DS7="",NA(),DS7)</f>
        <v>0</v>
      </c>
      <c r="DT6" s="21">
        <f t="shared" ref="DT6:EB6" si="13">IF(DT7="",NA(),DT7)</f>
        <v>0</v>
      </c>
      <c r="DU6" s="21">
        <f t="shared" si="13"/>
        <v>0</v>
      </c>
      <c r="DV6" s="21">
        <f t="shared" si="13"/>
        <v>0</v>
      </c>
      <c r="DW6" s="21">
        <f t="shared" si="13"/>
        <v>0</v>
      </c>
      <c r="DX6" s="22">
        <f t="shared" si="13"/>
        <v>13.39</v>
      </c>
      <c r="DY6" s="22">
        <f t="shared" si="13"/>
        <v>14.85</v>
      </c>
      <c r="DZ6" s="22">
        <f t="shared" si="13"/>
        <v>16.88</v>
      </c>
      <c r="EA6" s="22">
        <f t="shared" si="13"/>
        <v>18.28</v>
      </c>
      <c r="EB6" s="22">
        <f t="shared" si="13"/>
        <v>19.61</v>
      </c>
      <c r="EC6" s="21" t="str">
        <f>IF(EC7="","",IF(EC7="-","【-】","【"&amp;SUBSTITUTE(TEXT(EC7,"#,##0.00"),"-","△")&amp;"】"))</f>
        <v>【22.30】</v>
      </c>
      <c r="ED6" s="22">
        <f>IF(ED7="",NA(),ED7)</f>
        <v>0.16</v>
      </c>
      <c r="EE6" s="22">
        <f t="shared" ref="EE6:EM6" si="14">IF(EE7="",NA(),EE7)</f>
        <v>0.01</v>
      </c>
      <c r="EF6" s="21">
        <f t="shared" si="14"/>
        <v>0</v>
      </c>
      <c r="EG6" s="21">
        <f t="shared" si="14"/>
        <v>0</v>
      </c>
      <c r="EH6" s="22">
        <f t="shared" si="14"/>
        <v>0.22</v>
      </c>
      <c r="EI6" s="22">
        <f t="shared" si="14"/>
        <v>0.54</v>
      </c>
      <c r="EJ6" s="22">
        <f t="shared" si="14"/>
        <v>0.5</v>
      </c>
      <c r="EK6" s="22">
        <f t="shared" si="14"/>
        <v>0.52</v>
      </c>
      <c r="EL6" s="22">
        <f t="shared" si="14"/>
        <v>0.53</v>
      </c>
      <c r="EM6" s="22">
        <f t="shared" si="14"/>
        <v>0.48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85219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94.37</v>
      </c>
      <c r="P7" s="25">
        <v>98.8</v>
      </c>
      <c r="Q7" s="25">
        <v>4785</v>
      </c>
      <c r="R7" s="25">
        <v>21281</v>
      </c>
      <c r="S7" s="25">
        <v>58.99</v>
      </c>
      <c r="T7" s="25">
        <v>360.76</v>
      </c>
      <c r="U7" s="25">
        <v>20913</v>
      </c>
      <c r="V7" s="25">
        <v>58.89</v>
      </c>
      <c r="W7" s="25">
        <v>355.12</v>
      </c>
      <c r="X7" s="25">
        <v>144.33000000000001</v>
      </c>
      <c r="Y7" s="25">
        <v>161.07</v>
      </c>
      <c r="Z7" s="25">
        <v>144.72999999999999</v>
      </c>
      <c r="AA7" s="25">
        <v>157.33000000000001</v>
      </c>
      <c r="AB7" s="25">
        <v>155.80000000000001</v>
      </c>
      <c r="AC7" s="25">
        <v>110.05</v>
      </c>
      <c r="AD7" s="25">
        <v>108.87</v>
      </c>
      <c r="AE7" s="25">
        <v>108.61</v>
      </c>
      <c r="AF7" s="25">
        <v>108.35</v>
      </c>
      <c r="AG7" s="25">
        <v>108.84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2.64</v>
      </c>
      <c r="AO7" s="25">
        <v>3.16</v>
      </c>
      <c r="AP7" s="25">
        <v>3.59</v>
      </c>
      <c r="AQ7" s="25">
        <v>3.98</v>
      </c>
      <c r="AR7" s="25">
        <v>6.02</v>
      </c>
      <c r="AS7" s="25">
        <v>1.3</v>
      </c>
      <c r="AT7" s="25">
        <v>1979.89</v>
      </c>
      <c r="AU7" s="25">
        <v>3437.23</v>
      </c>
      <c r="AV7" s="25">
        <v>2413.9899999999998</v>
      </c>
      <c r="AW7" s="25">
        <v>2773.85</v>
      </c>
      <c r="AX7" s="25">
        <v>2730.95</v>
      </c>
      <c r="AY7" s="25">
        <v>359.47</v>
      </c>
      <c r="AZ7" s="25">
        <v>369.69</v>
      </c>
      <c r="BA7" s="25">
        <v>379.08</v>
      </c>
      <c r="BB7" s="25">
        <v>367.55</v>
      </c>
      <c r="BC7" s="25">
        <v>378.56</v>
      </c>
      <c r="BD7" s="25">
        <v>261.51</v>
      </c>
      <c r="BE7" s="25">
        <v>39.06</v>
      </c>
      <c r="BF7" s="25">
        <v>34.31</v>
      </c>
      <c r="BG7" s="25">
        <v>32</v>
      </c>
      <c r="BH7" s="25">
        <v>28.91</v>
      </c>
      <c r="BI7" s="25">
        <v>28.14</v>
      </c>
      <c r="BJ7" s="25">
        <v>401.79</v>
      </c>
      <c r="BK7" s="25">
        <v>402.99</v>
      </c>
      <c r="BL7" s="25">
        <v>398.98</v>
      </c>
      <c r="BM7" s="25">
        <v>418.68</v>
      </c>
      <c r="BN7" s="25">
        <v>395.68</v>
      </c>
      <c r="BO7" s="25">
        <v>265.16000000000003</v>
      </c>
      <c r="BP7" s="25">
        <v>137.97999999999999</v>
      </c>
      <c r="BQ7" s="25">
        <v>157.35</v>
      </c>
      <c r="BR7" s="25">
        <v>139.25</v>
      </c>
      <c r="BS7" s="25">
        <v>150.78</v>
      </c>
      <c r="BT7" s="25">
        <v>147.07</v>
      </c>
      <c r="BU7" s="25">
        <v>100.12</v>
      </c>
      <c r="BV7" s="25">
        <v>98.66</v>
      </c>
      <c r="BW7" s="25">
        <v>98.64</v>
      </c>
      <c r="BX7" s="25">
        <v>94.78</v>
      </c>
      <c r="BY7" s="25">
        <v>97.59</v>
      </c>
      <c r="BZ7" s="25">
        <v>102.35</v>
      </c>
      <c r="CA7" s="25">
        <v>184.12</v>
      </c>
      <c r="CB7" s="25">
        <v>161.31</v>
      </c>
      <c r="CC7" s="25">
        <v>183.33</v>
      </c>
      <c r="CD7" s="25">
        <v>164.99</v>
      </c>
      <c r="CE7" s="25">
        <v>160.55000000000001</v>
      </c>
      <c r="CF7" s="25">
        <v>174.97</v>
      </c>
      <c r="CG7" s="25">
        <v>178.59</v>
      </c>
      <c r="CH7" s="25">
        <v>178.92</v>
      </c>
      <c r="CI7" s="25">
        <v>181.3</v>
      </c>
      <c r="CJ7" s="25">
        <v>181.71</v>
      </c>
      <c r="CK7" s="25">
        <v>167.74</v>
      </c>
      <c r="CL7" s="25">
        <v>64.87</v>
      </c>
      <c r="CM7" s="25">
        <v>67.34</v>
      </c>
      <c r="CN7" s="25">
        <v>67.239999999999995</v>
      </c>
      <c r="CO7" s="25">
        <v>69.83</v>
      </c>
      <c r="CP7" s="25">
        <v>69.97</v>
      </c>
      <c r="CQ7" s="25">
        <v>55.63</v>
      </c>
      <c r="CR7" s="25">
        <v>55.03</v>
      </c>
      <c r="CS7" s="25">
        <v>55.14</v>
      </c>
      <c r="CT7" s="25">
        <v>55.89</v>
      </c>
      <c r="CU7" s="25">
        <v>55.72</v>
      </c>
      <c r="CV7" s="25">
        <v>60.29</v>
      </c>
      <c r="CW7" s="25">
        <v>98.03</v>
      </c>
      <c r="CX7" s="25">
        <v>99.45</v>
      </c>
      <c r="CY7" s="25">
        <v>97.5</v>
      </c>
      <c r="CZ7" s="25">
        <v>98.72</v>
      </c>
      <c r="DA7" s="25">
        <v>97.63</v>
      </c>
      <c r="DB7" s="25">
        <v>82.04</v>
      </c>
      <c r="DC7" s="25">
        <v>81.900000000000006</v>
      </c>
      <c r="DD7" s="25">
        <v>81.39</v>
      </c>
      <c r="DE7" s="25">
        <v>81.27</v>
      </c>
      <c r="DF7" s="25">
        <v>81.260000000000005</v>
      </c>
      <c r="DG7" s="25">
        <v>90.12</v>
      </c>
      <c r="DH7" s="25">
        <v>75.95</v>
      </c>
      <c r="DI7" s="25">
        <v>76.790000000000006</v>
      </c>
      <c r="DJ7" s="25">
        <v>78.010000000000005</v>
      </c>
      <c r="DK7" s="25">
        <v>78.819999999999993</v>
      </c>
      <c r="DL7" s="25">
        <v>78.819999999999993</v>
      </c>
      <c r="DM7" s="25">
        <v>48.05</v>
      </c>
      <c r="DN7" s="25">
        <v>48.87</v>
      </c>
      <c r="DO7" s="25">
        <v>49.92</v>
      </c>
      <c r="DP7" s="25">
        <v>50.63</v>
      </c>
      <c r="DQ7" s="25">
        <v>51.29</v>
      </c>
      <c r="DR7" s="25">
        <v>50.88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13.39</v>
      </c>
      <c r="DY7" s="25">
        <v>14.85</v>
      </c>
      <c r="DZ7" s="25">
        <v>16.88</v>
      </c>
      <c r="EA7" s="25">
        <v>18.28</v>
      </c>
      <c r="EB7" s="25">
        <v>19.61</v>
      </c>
      <c r="EC7" s="25">
        <v>22.3</v>
      </c>
      <c r="ED7" s="25">
        <v>0.16</v>
      </c>
      <c r="EE7" s="25">
        <v>0.01</v>
      </c>
      <c r="EF7" s="25">
        <v>0</v>
      </c>
      <c r="EG7" s="25">
        <v>0</v>
      </c>
      <c r="EH7" s="25">
        <v>0.22</v>
      </c>
      <c r="EI7" s="25">
        <v>0.54</v>
      </c>
      <c r="EJ7" s="25">
        <v>0.5</v>
      </c>
      <c r="EK7" s="25">
        <v>0.52</v>
      </c>
      <c r="EL7" s="25">
        <v>0.53</v>
      </c>
      <c r="EM7" s="25">
        <v>0.48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政策企画部情報システム課</cp:lastModifiedBy>
  <cp:lastPrinted>2023-01-23T06:03:41Z</cp:lastPrinted>
  <dcterms:created xsi:type="dcterms:W3CDTF">2022-12-01T00:54:51Z</dcterms:created>
  <dcterms:modified xsi:type="dcterms:W3CDTF">2023-02-06T06:19:54Z</dcterms:modified>
  <cp:category/>
</cp:coreProperties>
</file>