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39_阿見町\"/>
    </mc:Choice>
  </mc:AlternateContent>
  <workbookProtection workbookAlgorithmName="SHA-512" workbookHashValue="9biC3W5MZFX2nGQ0bUtgMh0dqDwAYI7pUJghOrn3d66hvsEuhwREDU1hqDfWxjrCg3jNLiztY75i3I2pcOawKA==" workbookSaltValue="Tu+Tq41IV/auDNSoD4r+nQ==" workbookSpinCount="100000" lockStructure="1"/>
  <bookViews>
    <workbookView xWindow="0" yWindow="0" windowWidth="28800" windowHeight="1351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T10" i="4"/>
  <c r="AL10" i="4"/>
  <c r="W10" i="4"/>
  <c r="I10" i="4"/>
  <c r="BB8" i="4"/>
  <c r="AL8" i="4"/>
  <c r="AD8" i="4"/>
  <c r="W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<sst xmlns="http://schemas.openxmlformats.org/spreadsheetml/2006/main" count="228" uniqueCount="115">
  <si>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</si>
  <si>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</si>
  <si>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</si>
  <si>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</si>
  <si>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</si>
  <si>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</si>
  <si>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</si>
  <si>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</si>
  <si>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</si>
  <si>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</si>
  <si>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</si>
  <si>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</si>
  <si>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</si>
  <si>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</si>
  <si>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</si>
  <si>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</si>
  <si>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</si>
  <si>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</si>
  <si>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</si>
  <si>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</si>
  <si>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</si>
  <si>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</si>
  <si>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</si>
  <si>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</si>
  <si>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</si>
  <si>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</si>
  <si>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</si>
  <si>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</si>
  <si>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</si>
  <si>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</si>
  <si>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</si>
  <si>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</si>
  <si>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</si>
  <si>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</si>
  <si>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</si>
  <si>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</si>
  <si>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</si>
  <si>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</si>
  <si>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</si>
  <si>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</si>
  <si>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</si>
  <si>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</si>
  <si>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</si>
  <si>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</si>
  <si>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</si>
  <si>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</si>
  <si>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</si>
  <si>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</si>
  <si>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</si>
  <si>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</si>
  <si>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</si>
  <si>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</si>
  <si>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</si>
  <si>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</si>
  <si>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</si>
  <si>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</si>
  <si>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</si>
  <si>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</si>
  <si>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</si>
  <si>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</si>
  <si>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</si>
  <si>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</si>
  <si>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</si>
  <si>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</si>
  <si>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</si>
  <si>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</si>
  <si>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</si>
  <si>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</si>
  <si>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</si>
  <si>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</si>
  <si>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</si>
  <si>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</si>
  <si>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</si>
  <si>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</si>
  <si>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</si>
  <si>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</si>
  <si>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</si>
  <si>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</si>
  <si>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</si>
  <si>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</si>
  <si>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</si>
  <si>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</si>
  <si>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</si>
  <si>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</si>
  <si>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</si>
  <si>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</si>
  <si>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</si>
  <si>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</si>
  <si>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</si>
  <si>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</si>
  <si>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</si>
  <si>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</si>
  <si>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</si>
  <si>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</si>
  <si>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</si>
  <si>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</si>
  <si>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</si>
  <si>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</si>
  <si>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</si>
  <si>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</si>
  <si>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</si>
  <si>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</si>
  <si>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</si>
  <si>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</si>
  <si>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</si>
  <si>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</si>
  <si>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</si>
  <si>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</si>
  <si>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</si>
  <si>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</si>
  <si>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</si>
  <si>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</si>
  <si>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・①経常収支比率は、類似団体・全国平均と比較して高い水準を保っています。                           
・②累積欠損金比率は、これまで欠損金が発生していないため、当該値0％です。
・③流動比率は、工事未払金の増加や大規模解体工事の実施により、水準が減少しておりますが、類似団体及び全国平均と比較すると高い水準となっています。
・④企業債残高対給水収益比率は、類似団体及び全国平均と比較して低い水準にありますが、今後は、2.③管路更新率及び給水普及率の向上を踏まえ、配水管新設事業と財源確保のバランスを考慮しながら、計画的に進める必要があります。
・⑤料金回収率は、類似団体及び全国平均と比較して高い水準にありますが、将来の施設等老朽化に備えた更新費用についても考慮したうえ、引き続き回収率の向上に努めていきます。
・⑥給水原価は、類似団体・全国平均と比較して引き続き高い水準となっておりますが、今後は施設等の老朽化による維持管理費が増加することに備え、より一層経費削減に努める必要があります。
・⑦施設利用率及び⑧有収率は、類似団体及び全国平均と比較して高い水準にあります。今後も、給水普及率の向上に努めていきます。</t>
    <rPh sb="26" eb="28">
      <t>スイジュン</t>
    </rPh>
    <rPh sb="110" eb="112">
      <t>コウジ</t>
    </rPh>
    <rPh sb="114" eb="115">
      <t>キン</t>
    </rPh>
    <rPh sb="116" eb="118">
      <t>ゾウカ</t>
    </rPh>
    <rPh sb="119" eb="122">
      <t>ダイキボ</t>
    </rPh>
    <rPh sb="122" eb="124">
      <t>カイタイ</t>
    </rPh>
    <rPh sb="124" eb="126">
      <t>コウジ</t>
    </rPh>
    <rPh sb="127" eb="129">
      <t>ジッシ</t>
    </rPh>
    <rPh sb="133" eb="135">
      <t>スイジュン</t>
    </rPh>
    <rPh sb="323" eb="325">
      <t>シセツ</t>
    </rPh>
    <rPh sb="325" eb="326">
      <t>トウ</t>
    </rPh>
    <rPh sb="412" eb="414">
      <t>シセツ</t>
    </rPh>
    <rPh sb="414" eb="415">
      <t>トウ</t>
    </rPh>
    <rPh sb="416" eb="418">
      <t>ロウキュウ</t>
    </rPh>
    <rPh sb="418" eb="419">
      <t>カ</t>
    </rPh>
    <phoneticPr fontId="4"/>
  </si>
  <si>
    <t>・①有形固定資産減価償却率は、類似団体及び全国平均と比較して低い水準にあります。このことについては、償却対象資産が比較的新しい資産であることを意味していますので、今後は更新時期を適切に管理しながら財源とのバランスを考慮した運営が必要となります。
・②管路経年化率は、これまで行ってきた石綿配水管の布設替により、布設から40年を経過した配水管が存在しないため、当該値は0％となりました。
・③管路更新率は、当年度においては繰越工事が竣工したことにより更新率が向上し、類似団体及び全国平均に近い水準となりました。今後も埋設環境等により漏水が多発する箇所や基幹管路の耐震化等を含め、更新工事が必要となる管路について適切な管理を行うとともに、的確な運営が求められます。</t>
    <rPh sb="137" eb="138">
      <t>オコナ</t>
    </rPh>
    <rPh sb="144" eb="147">
      <t>ハイスイカン</t>
    </rPh>
    <rPh sb="171" eb="173">
      <t>ソンザイ</t>
    </rPh>
    <rPh sb="202" eb="205">
      <t>トウネンド</t>
    </rPh>
    <rPh sb="210" eb="212">
      <t>クリコシ</t>
    </rPh>
    <rPh sb="212" eb="214">
      <t>コウジ</t>
    </rPh>
    <rPh sb="215" eb="217">
      <t>シュンコウ</t>
    </rPh>
    <rPh sb="228" eb="230">
      <t>コウジョウ</t>
    </rPh>
    <rPh sb="243" eb="244">
      <t>チカ</t>
    </rPh>
    <rPh sb="268" eb="270">
      <t>タハツ</t>
    </rPh>
    <phoneticPr fontId="4"/>
  </si>
  <si>
    <t>・継続して経営を健全に維持していくために、給水普及率及び水道料金収納率の更なる向上を目指します。配水管の整備については、未整備地区へ布設工事を引き続き進めていきます。また、近い将来、施設の更新や老朽管の布設替えの事業が増加することが予測されることから平準化を図り計画的に進めていきます。あわせて使用水量に応じ公平な負担とするために導入している従量制による水道料金の収益や施設維持管理費を削減するために、電気使用料契約の見直しを毎年行うなど、準備資金となる財源を適切に確保できるよう努めていきます。</t>
    <rPh sb="1" eb="3">
      <t>ケイゾク</t>
    </rPh>
    <rPh sb="5" eb="7">
      <t>ケイエイ</t>
    </rPh>
    <rPh sb="8" eb="10">
      <t>ケンゼン</t>
    </rPh>
    <rPh sb="11" eb="13">
      <t>イジ</t>
    </rPh>
    <rPh sb="48" eb="51">
      <t>ハイスイカン</t>
    </rPh>
    <rPh sb="52" eb="54">
      <t>セイビ</t>
    </rPh>
    <rPh sb="66" eb="68">
      <t>フセツ</t>
    </rPh>
    <rPh sb="86" eb="87">
      <t>チカ</t>
    </rPh>
    <rPh sb="88" eb="90">
      <t>ショウライ</t>
    </rPh>
    <rPh sb="165" eb="167">
      <t>ドウニュウ</t>
    </rPh>
    <rPh sb="177" eb="179">
      <t>スイドウ</t>
    </rPh>
    <rPh sb="179" eb="181">
      <t>リョウキン</t>
    </rPh>
    <rPh sb="182" eb="184">
      <t>シュウエキ</t>
    </rPh>
    <rPh sb="213" eb="215">
      <t>マイトシ</t>
    </rPh>
    <rPh sb="215" eb="21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</si>
</sst>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0.06</c:v>
                </c:pt>
                <c:pt idx="1">
                  <c:v>0.94</c:v>
                </c:pt>
                <c:pt idx="2">
                  <c:v>0.33</c:v>
                </c:pt>
                <c:pt idx="3">
                  <c:v>0.31</c:v>
                </c:pt>
                <c:pt idx="4">
                  <c:v>0.5</c:v>
                </c:pt>
              </c:numCache>
            </c:numRef>
          </c:val>
          <c:extLst>
            <c:ext xmlns:c16="http://schemas.microsoft.com/office/drawing/2014/chart" uri="{C3380CC4-5D6E-409C-BE32-E72D297353CC}">
              <c16:uniqueId val="{00000000-3668-427E-9F44-885FC5D47D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3668-427E-9F44-885FC5D47D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70.97</c:v>
                </c:pt>
                <c:pt idx="1">
                  <c:v>75.459999999999994</c:v>
                </c:pt>
                <c:pt idx="2">
                  <c:v>76.709999999999994</c:v>
                </c:pt>
                <c:pt idx="3">
                  <c:v>81.430000000000007</c:v>
                </c:pt>
                <c:pt idx="4">
                  <c:v>83.04</c:v>
                </c:pt>
              </c:numCache>
            </c:numRef>
          </c:val>
          <c:extLst>
            <c:ext xmlns:c16="http://schemas.microsoft.com/office/drawing/2014/chart" uri="{C3380CC4-5D6E-409C-BE32-E72D297353CC}">
              <c16:uniqueId val="{00000000-27E2-406C-8C72-49F29D95F7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27E2-406C-8C72-49F29D95F7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94.83</c:v>
                </c:pt>
                <c:pt idx="1">
                  <c:v>91.95</c:v>
                </c:pt>
                <c:pt idx="2">
                  <c:v>91.11</c:v>
                </c:pt>
                <c:pt idx="3">
                  <c:v>89.58</c:v>
                </c:pt>
                <c:pt idx="4">
                  <c:v>90.18</c:v>
                </c:pt>
              </c:numCache>
            </c:numRef>
          </c:val>
          <c:extLst>
            <c:ext xmlns:c16="http://schemas.microsoft.com/office/drawing/2014/chart" uri="{C3380CC4-5D6E-409C-BE32-E72D297353CC}">
              <c16:uniqueId val="{00000000-5354-4BF5-9C61-64BA822A5F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5354-4BF5-9C61-64BA822A5F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119.5</c:v>
                </c:pt>
                <c:pt idx="1">
                  <c:v>117.91</c:v>
                </c:pt>
                <c:pt idx="2">
                  <c:v>116.54</c:v>
                </c:pt>
                <c:pt idx="3">
                  <c:v>117</c:v>
                </c:pt>
                <c:pt idx="4">
                  <c:v>113.31</c:v>
                </c:pt>
              </c:numCache>
            </c:numRef>
          </c:val>
          <c:extLst>
            <c:ext xmlns:c16="http://schemas.microsoft.com/office/drawing/2014/chart" uri="{C3380CC4-5D6E-409C-BE32-E72D297353CC}">
              <c16:uniqueId val="{00000000-1D90-4373-9228-E5C8926E7B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1D90-4373-9228-E5C8926E7B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35.26</c:v>
                </c:pt>
                <c:pt idx="1">
                  <c:v>35.1</c:v>
                </c:pt>
                <c:pt idx="2">
                  <c:v>35.97</c:v>
                </c:pt>
                <c:pt idx="3">
                  <c:v>37.369999999999997</c:v>
                </c:pt>
                <c:pt idx="4">
                  <c:v>38.54</c:v>
                </c:pt>
              </c:numCache>
            </c:numRef>
          </c:val>
          <c:extLst>
            <c:ext xmlns:c16="http://schemas.microsoft.com/office/drawing/2014/chart" uri="{C3380CC4-5D6E-409C-BE32-E72D297353CC}">
              <c16:uniqueId val="{00000000-1D71-4812-9FCF-086AB64E27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1D71-4812-9FCF-086AB64E27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81-4A86-BE1C-C789339B3A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1581-4A86-BE1C-C789339B3A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0F-47FF-83D9-F20C37E00C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CC0F-47FF-83D9-F20C37E00C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934.86</c:v>
                </c:pt>
                <c:pt idx="1">
                  <c:v>854.88</c:v>
                </c:pt>
                <c:pt idx="2">
                  <c:v>759.99</c:v>
                </c:pt>
                <c:pt idx="3">
                  <c:v>592.51</c:v>
                </c:pt>
                <c:pt idx="4">
                  <c:v>499.85</c:v>
                </c:pt>
              </c:numCache>
            </c:numRef>
          </c:val>
          <c:extLst>
            <c:ext xmlns:c16="http://schemas.microsoft.com/office/drawing/2014/chart" uri="{C3380CC4-5D6E-409C-BE32-E72D297353CC}">
              <c16:uniqueId val="{00000000-2664-4A3F-BDDB-6B1EDA0407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2664-4A3F-BDDB-6B1EDA0407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151.26</c:v>
                </c:pt>
                <c:pt idx="1">
                  <c:v>168</c:v>
                </c:pt>
                <c:pt idx="2">
                  <c:v>172.14</c:v>
                </c:pt>
                <c:pt idx="3">
                  <c:v>160.38</c:v>
                </c:pt>
                <c:pt idx="4">
                  <c:v>158.55000000000001</c:v>
                </c:pt>
              </c:numCache>
            </c:numRef>
          </c:val>
          <c:extLst>
            <c:ext xmlns:c16="http://schemas.microsoft.com/office/drawing/2014/chart" uri="{C3380CC4-5D6E-409C-BE32-E72D297353CC}">
              <c16:uniqueId val="{00000000-2631-4DC0-9DB0-4DC6BE62157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2631-4DC0-9DB0-4DC6BE62157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111.54</c:v>
                </c:pt>
                <c:pt idx="1">
                  <c:v>111.7</c:v>
                </c:pt>
                <c:pt idx="2">
                  <c:v>110.02</c:v>
                </c:pt>
                <c:pt idx="3">
                  <c:v>112.21</c:v>
                </c:pt>
                <c:pt idx="4">
                  <c:v>106.23</c:v>
                </c:pt>
              </c:numCache>
            </c:numRef>
          </c:val>
          <c:extLst>
            <c:ext xmlns:c16="http://schemas.microsoft.com/office/drawing/2014/chart" uri="{C3380CC4-5D6E-409C-BE32-E72D297353CC}">
              <c16:uniqueId val="{00000000-BA53-44B0-8919-FDEEEE97DD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BA53-44B0-8919-FDEEEE97DD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219.16</c:v>
                </c:pt>
                <c:pt idx="1">
                  <c:v>210.86</c:v>
                </c:pt>
                <c:pt idx="2">
                  <c:v>212.51</c:v>
                </c:pt>
                <c:pt idx="3">
                  <c:v>206.31</c:v>
                </c:pt>
                <c:pt idx="4">
                  <c:v>219.06</c:v>
                </c:pt>
              </c:numCache>
            </c:numRef>
          </c:val>
          <c:extLst>
            <c:ext xmlns:c16="http://schemas.microsoft.com/office/drawing/2014/chart" uri="{C3380CC4-5D6E-409C-BE32-E72D297353CC}">
              <c16:uniqueId val="{00000000-901D-429E-B53F-557C914F49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901D-429E-B53F-557C914F49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8" zoomScale="86" zoomScaleNormal="86"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阿見町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48395</v>
      </c>
      <c r="AM8" s="45"/>
      <c r="AN8" s="45"/>
      <c r="AO8" s="45"/>
      <c r="AP8" s="45"/>
      <c r="AQ8" s="45"/>
      <c r="AR8" s="45"/>
      <c r="AS8" s="45"/>
      <c r="AT8" s="46">
        <f>データ!$S$6</f>
        <v>71.400000000000006</v>
      </c>
      <c r="AU8" s="47"/>
      <c r="AV8" s="47"/>
      <c r="AW8" s="47"/>
      <c r="AX8" s="47"/>
      <c r="AY8" s="47"/>
      <c r="AZ8" s="47"/>
      <c r="BA8" s="47"/>
      <c r="BB8" s="48">
        <f>データ!$T$6</f>
        <v>677.8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81.2</v>
      </c>
      <c r="J10" s="47"/>
      <c r="K10" s="47"/>
      <c r="L10" s="47"/>
      <c r="M10" s="47"/>
      <c r="N10" s="47"/>
      <c r="O10" s="81"/>
      <c r="P10" s="48">
        <f>データ!$P$6</f>
        <v>88.99</v>
      </c>
      <c r="Q10" s="48"/>
      <c r="R10" s="48"/>
      <c r="S10" s="48"/>
      <c r="T10" s="48"/>
      <c r="U10" s="48"/>
      <c r="V10" s="48"/>
      <c r="W10" s="45">
        <f>データ!$Q$6</f>
        <v>4488</v>
      </c>
      <c r="X10" s="45"/>
      <c r="Y10" s="45"/>
      <c r="Z10" s="45"/>
      <c r="AA10" s="45"/>
      <c r="AB10" s="45"/>
      <c r="AC10" s="45"/>
      <c r="AD10" s="2"/>
      <c r="AE10" s="2"/>
      <c r="AF10" s="2"/>
      <c r="AG10" s="2"/>
      <c r="AH10" s="2"/>
      <c r="AI10" s="2"/>
      <c r="AJ10" s="2"/>
      <c r="AK10" s="2"/>
      <c r="AL10" s="45">
        <f>データ!$U$6</f>
        <v>43258</v>
      </c>
      <c r="AM10" s="45"/>
      <c r="AN10" s="45"/>
      <c r="AO10" s="45"/>
      <c r="AP10" s="45"/>
      <c r="AQ10" s="45"/>
      <c r="AR10" s="45"/>
      <c r="AS10" s="45"/>
      <c r="AT10" s="46">
        <f>データ!$V$6</f>
        <v>26.84</v>
      </c>
      <c r="AU10" s="47"/>
      <c r="AV10" s="47"/>
      <c r="AW10" s="47"/>
      <c r="AX10" s="47"/>
      <c r="AY10" s="47"/>
      <c r="AZ10" s="47"/>
      <c r="BA10" s="47"/>
      <c r="BB10" s="48">
        <f>データ!$W$6</f>
        <v>1611.7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b0u4KR72QIyVJZhJcYfvUYSveZafVWTBshPGyI1rDC1ojasoRLwm/QkSThS7Nq2J87m95OzEHFqxGPm6dJXWw==" saltValue="rVzttkcYFvYQFUgH/la9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84433</v>
      </c>
      <c r="D6" s="20">
        <f t="shared" si="3"/>
        <v>46</v>
      </c>
      <c r="E6" s="20">
        <f t="shared" si="3"/>
        <v>1</v>
      </c>
      <c r="F6" s="20">
        <f t="shared" si="3"/>
        <v>0</v>
      </c>
      <c r="G6" s="20">
        <f t="shared" si="3"/>
        <v>1</v>
      </c>
      <c r="H6" s="20" t="str">
        <f t="shared" si="3"/>
        <v>茨城県　阿見町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81.2</v>
      </c>
      <c r="P6" s="21">
        <f t="shared" si="3"/>
        <v>88.99</v>
      </c>
      <c r="Q6" s="21">
        <f t="shared" si="3"/>
        <v>4488</v>
      </c>
      <c r="R6" s="21">
        <f t="shared" si="3"/>
        <v>48395</v>
      </c>
      <c r="S6" s="21">
        <f t="shared" si="3"/>
        <v>71.400000000000006</v>
      </c>
      <c r="T6" s="21">
        <f t="shared" si="3"/>
        <v>677.8</v>
      </c>
      <c r="U6" s="21">
        <f t="shared" si="3"/>
        <v>43258</v>
      </c>
      <c r="V6" s="21">
        <f t="shared" si="3"/>
        <v>26.84</v>
      </c>
      <c r="W6" s="21">
        <f t="shared" si="3"/>
        <v>1611.7</v>
      </c>
      <c r="X6" s="22">
        <f>IF(X7="",NA(),X7)</f>
        <v>119.5</v>
      </c>
      <c r="Y6" s="22">
        <f t="shared" ref="Y6:AG6" si="4">IF(Y7="",NA(),Y7)</f>
        <v>117.91</v>
      </c>
      <c r="Z6" s="22">
        <f t="shared" si="4"/>
        <v>116.54</v>
      </c>
      <c r="AA6" s="22">
        <f t="shared" si="4"/>
        <v>117</v>
      </c>
      <c r="AB6" s="22">
        <f t="shared" si="4"/>
        <v>113.31</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934.86</v>
      </c>
      <c r="AU6" s="22">
        <f t="shared" ref="AU6:BC6" si="6">IF(AU7="",NA(),AU7)</f>
        <v>854.88</v>
      </c>
      <c r="AV6" s="22">
        <f t="shared" si="6"/>
        <v>759.99</v>
      </c>
      <c r="AW6" s="22">
        <f t="shared" si="6"/>
        <v>592.51</v>
      </c>
      <c r="AX6" s="22">
        <f t="shared" si="6"/>
        <v>499.85</v>
      </c>
      <c r="AY6" s="22">
        <f t="shared" si="6"/>
        <v>357.34</v>
      </c>
      <c r="AZ6" s="22">
        <f t="shared" si="6"/>
        <v>366.03</v>
      </c>
      <c r="BA6" s="22">
        <f t="shared" si="6"/>
        <v>365.18</v>
      </c>
      <c r="BB6" s="22">
        <f t="shared" si="6"/>
        <v>327.77</v>
      </c>
      <c r="BC6" s="22">
        <f t="shared" si="6"/>
        <v>338.02</v>
      </c>
      <c r="BD6" s="21" t="str">
        <f>IF(BD7="","",IF(BD7="-","【-】","【"&amp;SUBSTITUTE(TEXT(BD7,"#,##0.00"),"-","△")&amp;"】"))</f>
        <v>【261.51】</v>
      </c>
      <c r="BE6" s="22">
        <f>IF(BE7="",NA(),BE7)</f>
        <v>151.26</v>
      </c>
      <c r="BF6" s="22">
        <f t="shared" ref="BF6:BN6" si="7">IF(BF7="",NA(),BF7)</f>
        <v>168</v>
      </c>
      <c r="BG6" s="22">
        <f t="shared" si="7"/>
        <v>172.14</v>
      </c>
      <c r="BH6" s="22">
        <f t="shared" si="7"/>
        <v>160.38</v>
      </c>
      <c r="BI6" s="22">
        <f t="shared" si="7"/>
        <v>158.55000000000001</v>
      </c>
      <c r="BJ6" s="22">
        <f t="shared" si="7"/>
        <v>373.69</v>
      </c>
      <c r="BK6" s="22">
        <f t="shared" si="7"/>
        <v>370.12</v>
      </c>
      <c r="BL6" s="22">
        <f t="shared" si="7"/>
        <v>371.65</v>
      </c>
      <c r="BM6" s="22">
        <f t="shared" si="7"/>
        <v>397.1</v>
      </c>
      <c r="BN6" s="22">
        <f t="shared" si="7"/>
        <v>379.91</v>
      </c>
      <c r="BO6" s="21" t="str">
        <f>IF(BO7="","",IF(BO7="-","【-】","【"&amp;SUBSTITUTE(TEXT(BO7,"#,##0.00"),"-","△")&amp;"】"))</f>
        <v>【265.16】</v>
      </c>
      <c r="BP6" s="22">
        <f>IF(BP7="",NA(),BP7)</f>
        <v>111.54</v>
      </c>
      <c r="BQ6" s="22">
        <f t="shared" ref="BQ6:BY6" si="8">IF(BQ7="",NA(),BQ7)</f>
        <v>111.7</v>
      </c>
      <c r="BR6" s="22">
        <f t="shared" si="8"/>
        <v>110.02</v>
      </c>
      <c r="BS6" s="22">
        <f t="shared" si="8"/>
        <v>112.21</v>
      </c>
      <c r="BT6" s="22">
        <f t="shared" si="8"/>
        <v>106.23</v>
      </c>
      <c r="BU6" s="22">
        <f t="shared" si="8"/>
        <v>99.87</v>
      </c>
      <c r="BV6" s="22">
        <f t="shared" si="8"/>
        <v>100.42</v>
      </c>
      <c r="BW6" s="22">
        <f t="shared" si="8"/>
        <v>98.77</v>
      </c>
      <c r="BX6" s="22">
        <f t="shared" si="8"/>
        <v>95.79</v>
      </c>
      <c r="BY6" s="22">
        <f t="shared" si="8"/>
        <v>98.3</v>
      </c>
      <c r="BZ6" s="21" t="str">
        <f>IF(BZ7="","",IF(BZ7="-","【-】","【"&amp;SUBSTITUTE(TEXT(BZ7,"#,##0.00"),"-","△")&amp;"】"))</f>
        <v>【102.35】</v>
      </c>
      <c r="CA6" s="22">
        <f>IF(CA7="",NA(),CA7)</f>
        <v>219.16</v>
      </c>
      <c r="CB6" s="22">
        <f t="shared" ref="CB6:CJ6" si="9">IF(CB7="",NA(),CB7)</f>
        <v>210.86</v>
      </c>
      <c r="CC6" s="22">
        <f t="shared" si="9"/>
        <v>212.51</v>
      </c>
      <c r="CD6" s="22">
        <f t="shared" si="9"/>
        <v>206.31</v>
      </c>
      <c r="CE6" s="22">
        <f t="shared" si="9"/>
        <v>219.06</v>
      </c>
      <c r="CF6" s="22">
        <f t="shared" si="9"/>
        <v>171.81</v>
      </c>
      <c r="CG6" s="22">
        <f t="shared" si="9"/>
        <v>171.67</v>
      </c>
      <c r="CH6" s="22">
        <f t="shared" si="9"/>
        <v>173.67</v>
      </c>
      <c r="CI6" s="22">
        <f t="shared" si="9"/>
        <v>171.13</v>
      </c>
      <c r="CJ6" s="22">
        <f t="shared" si="9"/>
        <v>173.7</v>
      </c>
      <c r="CK6" s="21" t="str">
        <f>IF(CK7="","",IF(CK7="-","【-】","【"&amp;SUBSTITUTE(TEXT(CK7,"#,##0.00"),"-","△")&amp;"】"))</f>
        <v>【167.74】</v>
      </c>
      <c r="CL6" s="22">
        <f>IF(CL7="",NA(),CL7)</f>
        <v>70.97</v>
      </c>
      <c r="CM6" s="22">
        <f t="shared" ref="CM6:CU6" si="10">IF(CM7="",NA(),CM7)</f>
        <v>75.459999999999994</v>
      </c>
      <c r="CN6" s="22">
        <f t="shared" si="10"/>
        <v>76.709999999999994</v>
      </c>
      <c r="CO6" s="22">
        <f t="shared" si="10"/>
        <v>81.430000000000007</v>
      </c>
      <c r="CP6" s="22">
        <f t="shared" si="10"/>
        <v>83.04</v>
      </c>
      <c r="CQ6" s="22">
        <f t="shared" si="10"/>
        <v>60.03</v>
      </c>
      <c r="CR6" s="22">
        <f t="shared" si="10"/>
        <v>59.74</v>
      </c>
      <c r="CS6" s="22">
        <f t="shared" si="10"/>
        <v>59.67</v>
      </c>
      <c r="CT6" s="22">
        <f t="shared" si="10"/>
        <v>60.12</v>
      </c>
      <c r="CU6" s="22">
        <f t="shared" si="10"/>
        <v>60.34</v>
      </c>
      <c r="CV6" s="21" t="str">
        <f>IF(CV7="","",IF(CV7="-","【-】","【"&amp;SUBSTITUTE(TEXT(CV7,"#,##0.00"),"-","△")&amp;"】"))</f>
        <v>【60.29】</v>
      </c>
      <c r="CW6" s="22">
        <f>IF(CW7="",NA(),CW7)</f>
        <v>94.83</v>
      </c>
      <c r="CX6" s="22">
        <f t="shared" ref="CX6:DF6" si="11">IF(CX7="",NA(),CX7)</f>
        <v>91.95</v>
      </c>
      <c r="CY6" s="22">
        <f t="shared" si="11"/>
        <v>91.11</v>
      </c>
      <c r="CZ6" s="22">
        <f t="shared" si="11"/>
        <v>89.58</v>
      </c>
      <c r="DA6" s="22">
        <f t="shared" si="11"/>
        <v>90.18</v>
      </c>
      <c r="DB6" s="22">
        <f t="shared" si="11"/>
        <v>84.81</v>
      </c>
      <c r="DC6" s="22">
        <f t="shared" si="11"/>
        <v>84.8</v>
      </c>
      <c r="DD6" s="22">
        <f t="shared" si="11"/>
        <v>84.6</v>
      </c>
      <c r="DE6" s="22">
        <f t="shared" si="11"/>
        <v>84.24</v>
      </c>
      <c r="DF6" s="22">
        <f t="shared" si="11"/>
        <v>84.19</v>
      </c>
      <c r="DG6" s="21" t="str">
        <f>IF(DG7="","",IF(DG7="-","【-】","【"&amp;SUBSTITUTE(TEXT(DG7,"#,##0.00"),"-","△")&amp;"】"))</f>
        <v>【90.12】</v>
      </c>
      <c r="DH6" s="22">
        <f>IF(DH7="",NA(),DH7)</f>
        <v>35.26</v>
      </c>
      <c r="DI6" s="22">
        <f t="shared" ref="DI6:DQ6" si="12">IF(DI7="",NA(),DI7)</f>
        <v>35.1</v>
      </c>
      <c r="DJ6" s="22">
        <f t="shared" si="12"/>
        <v>35.97</v>
      </c>
      <c r="DK6" s="22">
        <f t="shared" si="12"/>
        <v>37.369999999999997</v>
      </c>
      <c r="DL6" s="22">
        <f t="shared" si="12"/>
        <v>38.54</v>
      </c>
      <c r="DM6" s="22">
        <f t="shared" si="12"/>
        <v>47.28</v>
      </c>
      <c r="DN6" s="22">
        <f t="shared" si="12"/>
        <v>47.66</v>
      </c>
      <c r="DO6" s="22">
        <f t="shared" si="12"/>
        <v>48.17</v>
      </c>
      <c r="DP6" s="22">
        <f t="shared" si="12"/>
        <v>48.83</v>
      </c>
      <c r="DQ6" s="22">
        <f t="shared" si="12"/>
        <v>49.96</v>
      </c>
      <c r="DR6" s="21" t="str">
        <f>IF(DR7="","",IF(DR7="-","【-】","【"&amp;SUBSTITUTE(TEXT(DR7,"#,##0.00"),"-","△")&amp;"】"))</f>
        <v>【50.88】</v>
      </c>
      <c r="DS6" s="21">
        <f>IF(DS7="",NA(),DS7)</f>
        <v>0</v>
      </c>
      <c r="DT6" s="21">
        <f t="shared" ref="DT6:EB6" si="13">IF(DT7="",NA(),DT7)</f>
        <v>0</v>
      </c>
      <c r="DU6" s="21">
        <f t="shared" si="13"/>
        <v>0</v>
      </c>
      <c r="DV6" s="21">
        <f t="shared" si="13"/>
        <v>0</v>
      </c>
      <c r="DW6" s="21">
        <f t="shared" si="13"/>
        <v>0</v>
      </c>
      <c r="DX6" s="22">
        <f t="shared" si="13"/>
        <v>12.19</v>
      </c>
      <c r="DY6" s="22">
        <f t="shared" si="13"/>
        <v>15.1</v>
      </c>
      <c r="DZ6" s="22">
        <f t="shared" si="13"/>
        <v>17.12</v>
      </c>
      <c r="EA6" s="22">
        <f t="shared" si="13"/>
        <v>18.18</v>
      </c>
      <c r="EB6" s="22">
        <f t="shared" si="13"/>
        <v>19.32</v>
      </c>
      <c r="EC6" s="21" t="str">
        <f>IF(EC7="","",IF(EC7="-","【-】","【"&amp;SUBSTITUTE(TEXT(EC7,"#,##0.00"),"-","△")&amp;"】"))</f>
        <v>【22.30】</v>
      </c>
      <c r="ED6" s="22">
        <f>IF(ED7="",NA(),ED7)</f>
        <v>0.06</v>
      </c>
      <c r="EE6" s="22">
        <f t="shared" ref="EE6:EM6" si="14">IF(EE7="",NA(),EE7)</f>
        <v>0.94</v>
      </c>
      <c r="EF6" s="22">
        <f t="shared" si="14"/>
        <v>0.33</v>
      </c>
      <c r="EG6" s="22">
        <f t="shared" si="14"/>
        <v>0.31</v>
      </c>
      <c r="EH6" s="22">
        <f t="shared" si="14"/>
        <v>0.5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84433</v>
      </c>
      <c r="D7" s="24">
        <v>46</v>
      </c>
      <c r="E7" s="24">
        <v>1</v>
      </c>
      <c r="F7" s="24">
        <v>0</v>
      </c>
      <c r="G7" s="24">
        <v>1</v>
      </c>
      <c r="H7" s="24" t="s">
        <v>93</v>
      </c>
      <c r="I7" s="24" t="s">
        <v>94</v>
      </c>
      <c r="J7" s="24" t="s">
        <v>95</v>
      </c>
      <c r="K7" s="24" t="s">
        <v>96</v>
      </c>
      <c r="L7" s="24" t="s">
        <v>97</v>
      </c>
      <c r="M7" s="24" t="s">
        <v>98</v>
      </c>
      <c r="N7" s="25" t="s">
        <v>99</v>
      </c>
      <c r="O7" s="25">
        <v>81.2</v>
      </c>
      <c r="P7" s="25">
        <v>88.99</v>
      </c>
      <c r="Q7" s="25">
        <v>4488</v>
      </c>
      <c r="R7" s="25">
        <v>48395</v>
      </c>
      <c r="S7" s="25">
        <v>71.400000000000006</v>
      </c>
      <c r="T7" s="25">
        <v>677.8</v>
      </c>
      <c r="U7" s="25">
        <v>43258</v>
      </c>
      <c r="V7" s="25">
        <v>26.84</v>
      </c>
      <c r="W7" s="25">
        <v>1611.7</v>
      </c>
      <c r="X7" s="25">
        <v>119.5</v>
      </c>
      <c r="Y7" s="25">
        <v>117.91</v>
      </c>
      <c r="Z7" s="25">
        <v>116.54</v>
      </c>
      <c r="AA7" s="25">
        <v>117</v>
      </c>
      <c r="AB7" s="25">
        <v>113.31</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934.86</v>
      </c>
      <c r="AU7" s="25">
        <v>854.88</v>
      </c>
      <c r="AV7" s="25">
        <v>759.99</v>
      </c>
      <c r="AW7" s="25">
        <v>592.51</v>
      </c>
      <c r="AX7" s="25">
        <v>499.85</v>
      </c>
      <c r="AY7" s="25">
        <v>357.34</v>
      </c>
      <c r="AZ7" s="25">
        <v>366.03</v>
      </c>
      <c r="BA7" s="25">
        <v>365.18</v>
      </c>
      <c r="BB7" s="25">
        <v>327.77</v>
      </c>
      <c r="BC7" s="25">
        <v>338.02</v>
      </c>
      <c r="BD7" s="25">
        <v>261.51</v>
      </c>
      <c r="BE7" s="25">
        <v>151.26</v>
      </c>
      <c r="BF7" s="25">
        <v>168</v>
      </c>
      <c r="BG7" s="25">
        <v>172.14</v>
      </c>
      <c r="BH7" s="25">
        <v>160.38</v>
      </c>
      <c r="BI7" s="25">
        <v>158.55000000000001</v>
      </c>
      <c r="BJ7" s="25">
        <v>373.69</v>
      </c>
      <c r="BK7" s="25">
        <v>370.12</v>
      </c>
      <c r="BL7" s="25">
        <v>371.65</v>
      </c>
      <c r="BM7" s="25">
        <v>397.1</v>
      </c>
      <c r="BN7" s="25">
        <v>379.91</v>
      </c>
      <c r="BO7" s="25">
        <v>265.16000000000003</v>
      </c>
      <c r="BP7" s="25">
        <v>111.54</v>
      </c>
      <c r="BQ7" s="25">
        <v>111.7</v>
      </c>
      <c r="BR7" s="25">
        <v>110.02</v>
      </c>
      <c r="BS7" s="25">
        <v>112.21</v>
      </c>
      <c r="BT7" s="25">
        <v>106.23</v>
      </c>
      <c r="BU7" s="25">
        <v>99.87</v>
      </c>
      <c r="BV7" s="25">
        <v>100.42</v>
      </c>
      <c r="BW7" s="25">
        <v>98.77</v>
      </c>
      <c r="BX7" s="25">
        <v>95.79</v>
      </c>
      <c r="BY7" s="25">
        <v>98.3</v>
      </c>
      <c r="BZ7" s="25">
        <v>102.35</v>
      </c>
      <c r="CA7" s="25">
        <v>219.16</v>
      </c>
      <c r="CB7" s="25">
        <v>210.86</v>
      </c>
      <c r="CC7" s="25">
        <v>212.51</v>
      </c>
      <c r="CD7" s="25">
        <v>206.31</v>
      </c>
      <c r="CE7" s="25">
        <v>219.06</v>
      </c>
      <c r="CF7" s="25">
        <v>171.81</v>
      </c>
      <c r="CG7" s="25">
        <v>171.67</v>
      </c>
      <c r="CH7" s="25">
        <v>173.67</v>
      </c>
      <c r="CI7" s="25">
        <v>171.13</v>
      </c>
      <c r="CJ7" s="25">
        <v>173.7</v>
      </c>
      <c r="CK7" s="25">
        <v>167.74</v>
      </c>
      <c r="CL7" s="25">
        <v>70.97</v>
      </c>
      <c r="CM7" s="25">
        <v>75.459999999999994</v>
      </c>
      <c r="CN7" s="25">
        <v>76.709999999999994</v>
      </c>
      <c r="CO7" s="25">
        <v>81.430000000000007</v>
      </c>
      <c r="CP7" s="25">
        <v>83.04</v>
      </c>
      <c r="CQ7" s="25">
        <v>60.03</v>
      </c>
      <c r="CR7" s="25">
        <v>59.74</v>
      </c>
      <c r="CS7" s="25">
        <v>59.67</v>
      </c>
      <c r="CT7" s="25">
        <v>60.12</v>
      </c>
      <c r="CU7" s="25">
        <v>60.34</v>
      </c>
      <c r="CV7" s="25">
        <v>60.29</v>
      </c>
      <c r="CW7" s="25">
        <v>94.83</v>
      </c>
      <c r="CX7" s="25">
        <v>91.95</v>
      </c>
      <c r="CY7" s="25">
        <v>91.11</v>
      </c>
      <c r="CZ7" s="25">
        <v>89.58</v>
      </c>
      <c r="DA7" s="25">
        <v>90.18</v>
      </c>
      <c r="DB7" s="25">
        <v>84.81</v>
      </c>
      <c r="DC7" s="25">
        <v>84.8</v>
      </c>
      <c r="DD7" s="25">
        <v>84.6</v>
      </c>
      <c r="DE7" s="25">
        <v>84.24</v>
      </c>
      <c r="DF7" s="25">
        <v>84.19</v>
      </c>
      <c r="DG7" s="25">
        <v>90.12</v>
      </c>
      <c r="DH7" s="25">
        <v>35.26</v>
      </c>
      <c r="DI7" s="25">
        <v>35.1</v>
      </c>
      <c r="DJ7" s="25">
        <v>35.97</v>
      </c>
      <c r="DK7" s="25">
        <v>37.369999999999997</v>
      </c>
      <c r="DL7" s="25">
        <v>38.54</v>
      </c>
      <c r="DM7" s="25">
        <v>47.28</v>
      </c>
      <c r="DN7" s="25">
        <v>47.66</v>
      </c>
      <c r="DO7" s="25">
        <v>48.17</v>
      </c>
      <c r="DP7" s="25">
        <v>48.83</v>
      </c>
      <c r="DQ7" s="25">
        <v>49.96</v>
      </c>
      <c r="DR7" s="25">
        <v>50.88</v>
      </c>
      <c r="DS7" s="25">
        <v>0</v>
      </c>
      <c r="DT7" s="25">
        <v>0</v>
      </c>
      <c r="DU7" s="25">
        <v>0</v>
      </c>
      <c r="DV7" s="25">
        <v>0</v>
      </c>
      <c r="DW7" s="25">
        <v>0</v>
      </c>
      <c r="DX7" s="25">
        <v>12.19</v>
      </c>
      <c r="DY7" s="25">
        <v>15.1</v>
      </c>
      <c r="DZ7" s="25">
        <v>17.12</v>
      </c>
      <c r="EA7" s="25">
        <v>18.18</v>
      </c>
      <c r="EB7" s="25">
        <v>19.32</v>
      </c>
      <c r="EC7" s="25">
        <v>22.3</v>
      </c>
      <c r="ED7" s="25">
        <v>0.06</v>
      </c>
      <c r="EE7" s="25">
        <v>0.94</v>
      </c>
      <c r="EF7" s="25">
        <v>0.33</v>
      </c>
      <c r="EG7" s="25">
        <v>0.31</v>
      </c>
      <c r="EH7" s="25">
        <v>0.5</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2022-12-01T00:54:50Z</dcterms:created>
  <dcterms:modified xsi:type="dcterms:W3CDTF">2023-02-07T00:21:48Z</dcterms:modified>
  <cp:category/>
</cp:coreProperties>
</file>