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7_農業集落排水（法適）15\38_美浦村\"/>
    </mc:Choice>
  </mc:AlternateContent>
  <workbookProtection workbookAlgorithmName="SHA-512" workbookHashValue="C5nJf6NasvqHMWcNHkJ59qYc4GyYP1i/67K41L0dIojBRl1G6Yj4rR0K9jmaPoSbsarVK4AF3lncNPbKVAY20w==" workbookSaltValue="VLS09kGcxr24JyH+b6MFDg=="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Q6" i="5"/>
  <c r="W10" i="4" s="1"/>
  <c r="P6" i="5"/>
  <c r="P10" i="4" s="1"/>
  <c r="O6" i="5"/>
  <c r="N6" i="5"/>
  <c r="B10" i="4" s="1"/>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I85" i="4"/>
  <c r="H85" i="4"/>
  <c r="E85" i="4"/>
  <c r="AT10" i="4"/>
  <c r="AD10" i="4"/>
  <c r="I10" i="4"/>
  <c r="BB8" i="4"/>
  <c r="AL8" i="4"/>
  <c r="AD8" i="4"/>
  <c r="W8" i="4"/>
  <c r="P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<sst xmlns="http://schemas.openxmlformats.org/spreadsheetml/2006/main" count="319" uniqueCount="117">
  <si>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</si>
  <si>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</si>
  <si>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</si>
  <si>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</si>
  <si>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</si>
  <si>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</si>
  <si>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</si>
  <si>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</si>
  <si>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</si>
  <si>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</si>
  <si>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</si>
  <si>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</si>
  <si>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</si>
  <si>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</si>
  <si>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</si>
  <si>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</si>
  <si>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</si>
  <si>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</si>
  <si>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</si>
  <si>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</si>
  <si>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</si>
  <si>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</si>
  <si>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</si>
  <si>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</si>
  <si>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</si>
  <si>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</si>
  <si>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</si>
  <si>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</si>
  <si>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</si>
  <si>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</si>
  <si>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</si>
  <si>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</si>
  <si>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</si>
  <si>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</si>
  <si>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</si>
  <si>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</si>
  <si>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</si>
  <si>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</si>
  <si>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</si>
  <si>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</si>
  <si>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</si>
  <si>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</si>
  <si>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</si>
  <si>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</si>
  <si>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</si>
  <si>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</si>
  <si>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</si>
  <si>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</si>
  <si>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</si>
  <si>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</si>
  <si>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</si>
  <si>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</si>
  <si>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</si>
  <si>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</si>
  <si>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</si>
  <si>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</si>
  <si>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</si>
  <si>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</si>
  <si>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</si>
  <si>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</si>
  <si>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</si>
  <si>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</si>
  <si>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</si>
  <si>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</si>
  <si>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</si>
  <si>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</si>
  <si>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</si>
  <si>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</si>
  <si>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</si>
  <si>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</si>
  <si>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</si>
  <si>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</si>
  <si>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</si>
  <si>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</si>
  <si>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</si>
  <si>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</si>
  <si>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</si>
  <si>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</si>
  <si>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</si>
  <si>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</si>
  <si>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</si>
  <si>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</si>
  <si>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</si>
  <si>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</si>
  <si>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</si>
  <si>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</si>
  <si>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</si>
  <si>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</si>
  <si>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</si>
  <si>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</si>
  <si>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</si>
  <si>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</si>
  <si>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</si>
  <si>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</si>
  <si>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</si>
  <si>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</si>
  <si>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美浦村</t>
  </si>
  <si>
    <t>法適用</t>
  </si>
  <si>
    <t>下水道事業</t>
  </si>
  <si>
    <t>農業集落排水</t>
  </si>
  <si>
    <t>F1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</si>
  <si>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</si>
  <si>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</si>
  <si>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</si>
  <si>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</si>
  <si>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</si>
  <si>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</si>
  <si>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</si>
  <si>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</si>
  <si>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</si>
  <si>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</si>
  <si>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</si>
  <si>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</si>
  <si>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</si>
  <si>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は、100％を上回り②累積欠損金比率も0.00％となっているが、本村の人口が減少傾向にあるため使用料収入の減収が見込まれる。また、処理施設についても老朽化がみられ修繕費用の増加が見込まれるため、更なる経費節減と使用料収入の確保が必要である。
③流動比率及び④企業債残高対事業規模比率は、100％を上回っているが、今後、処理設備の更新により地方債残高の増加が見込まれるため、更なる経営改善を図っていく必要がある。
⑤経費回収率は、類似団体平均値を上回っているが100％を下回っており、引き続き使用料収入の確保に努めるとともに、汚水処理コストの削減に努める。
⑥汚水処理原価は、類似団体平均値を下回っているが、人口減少による水量の減少が見込まれるため、接続率の向上に努める。
⑦施設利用率は、計画人口と現状の人口に乖離があり、類似団体平均値を下回っている。今後は広域化・共同化を進めていくことで、施設利用率の向上を図る。
⑧水洗化率は、類似団体平均値を下回っている。接続支援事業補助金を活用して加入促進に努める。</t>
    <rPh sb="1" eb="3">
      <t>ケイジョウ</t>
    </rPh>
    <rPh sb="3" eb="5">
      <t>シュウシ</t>
    </rPh>
    <rPh sb="5" eb="7">
      <t>ヒリツ</t>
    </rPh>
    <rPh sb="14" eb="16">
      <t>ウワマワ</t>
    </rPh>
    <rPh sb="18" eb="20">
      <t>ルイセキ</t>
    </rPh>
    <rPh sb="20" eb="22">
      <t>ケッソン</t>
    </rPh>
    <rPh sb="22" eb="23">
      <t>キン</t>
    </rPh>
    <rPh sb="23" eb="25">
      <t>ヒリツ</t>
    </rPh>
    <rPh sb="39" eb="41">
      <t>ホンソン</t>
    </rPh>
    <rPh sb="42" eb="44">
      <t>ジンコウ</t>
    </rPh>
    <rPh sb="45" eb="47">
      <t>ゲンショウ</t>
    </rPh>
    <rPh sb="47" eb="49">
      <t>ケイコウ</t>
    </rPh>
    <rPh sb="54" eb="57">
      <t>シヨウリョウ</t>
    </rPh>
    <rPh sb="57" eb="59">
      <t>シュウニュウ</t>
    </rPh>
    <rPh sb="60" eb="62">
      <t>ゲンシュウ</t>
    </rPh>
    <rPh sb="63" eb="65">
      <t>ミコ</t>
    </rPh>
    <rPh sb="72" eb="74">
      <t>ショリ</t>
    </rPh>
    <rPh sb="74" eb="76">
      <t>シセツ</t>
    </rPh>
    <rPh sb="81" eb="84">
      <t>ロウキュウカ</t>
    </rPh>
    <rPh sb="88" eb="90">
      <t>シュウゼン</t>
    </rPh>
    <rPh sb="90" eb="92">
      <t>ヒヨウ</t>
    </rPh>
    <rPh sb="93" eb="95">
      <t>ゾウカ</t>
    </rPh>
    <rPh sb="96" eb="98">
      <t>ミコ</t>
    </rPh>
    <rPh sb="104" eb="105">
      <t>サラ</t>
    </rPh>
    <rPh sb="107" eb="109">
      <t>ケイヒ</t>
    </rPh>
    <rPh sb="109" eb="111">
      <t>セツゲン</t>
    </rPh>
    <rPh sb="112" eb="115">
      <t>シヨウリョウ</t>
    </rPh>
    <rPh sb="115" eb="117">
      <t>シュウニュウ</t>
    </rPh>
    <rPh sb="118" eb="120">
      <t>カクホ</t>
    </rPh>
    <rPh sb="121" eb="123">
      <t>ヒツヨウ</t>
    </rPh>
    <rPh sb="156" eb="158">
      <t>ウワマワ</t>
    </rPh>
    <rPh sb="164" eb="166">
      <t>コンゴ</t>
    </rPh>
    <rPh sb="207" eb="209">
      <t>ヒツヨウ</t>
    </rPh>
    <rPh sb="243" eb="245">
      <t>シタマワ</t>
    </rPh>
    <rPh sb="313" eb="315">
      <t>ジンコウ</t>
    </rPh>
    <rPh sb="315" eb="317">
      <t>ゲンショウ</t>
    </rPh>
    <rPh sb="320" eb="322">
      <t>スイリョウ</t>
    </rPh>
    <rPh sb="323" eb="325">
      <t>ゲンショウ</t>
    </rPh>
    <rPh sb="326" eb="328">
      <t>ミコ</t>
    </rPh>
    <rPh sb="341" eb="342">
      <t>ツト</t>
    </rPh>
    <rPh sb="387" eb="389">
      <t>コンゴ</t>
    </rPh>
    <rPh sb="390" eb="393">
      <t>コウイキカ</t>
    </rPh>
    <rPh sb="394" eb="397">
      <t>キョウドウカ</t>
    </rPh>
    <rPh sb="398" eb="399">
      <t>スス</t>
    </rPh>
    <rPh sb="407" eb="409">
      <t>シセツ</t>
    </rPh>
    <rPh sb="409" eb="412">
      <t>リヨウリツ</t>
    </rPh>
    <rPh sb="413" eb="415">
      <t>コウジョウ</t>
    </rPh>
    <rPh sb="416" eb="417">
      <t>ハカ</t>
    </rPh>
    <phoneticPr fontId="4"/>
  </si>
  <si>
    <t>　農業集落排水事業において法定耐用年数を超過した管渠はないが、硫化水素等の影響によるマンホールポンプ施設の劣化や汚水処理施設の故障等により、施設等の修繕は頻繁に発生し、将来的には管渠の改修に対する検討も必要となる。
　今後は、農業集落排水施設の最適整備構想により、汚水処理施設の統廃合を含めた老朽化対策に努める。</t>
    <rPh sb="7" eb="9">
      <t>ジギョウ</t>
    </rPh>
    <phoneticPr fontId="4"/>
  </si>
  <si>
    <t>　今後、人口減少や施設の老朽化が懸念されるなか、安定した健全経営を継続していくには、使用料収入の確保及び効率的な事業の実施並びに維持管理費用等の削減が必要である。
　令和2年度より、経営基盤の強化や財政マネジメントの向上等を目的として公営企業法を適用し、経営状況や資産状況を正確に把握し、適切な施設の維持管理に努め、効率的な事業を計画するとともに、接続率の向上に取り組み、使用料収入の確保に努めている。
　また、最適整備構想を策定し、施設の有効利用や費用の削減として、公共下水道との統廃合を進めるとともに、事業の健全な運営に努める。</t>
    <rPh sb="1" eb="3">
      <t>コンゴ</t>
    </rPh>
    <rPh sb="206" eb="208">
      <t>サイテキ</t>
    </rPh>
    <rPh sb="208" eb="210">
      <t>セイビ</t>
    </rPh>
    <rPh sb="210" eb="212">
      <t>コウソウ</t>
    </rPh>
    <rPh sb="234" eb="236">
      <t>コウキョウ</t>
    </rPh>
    <rPh sb="236" eb="239">
      <t>ゲスイドウ</t>
    </rPh>
    <rPh sb="253" eb="255">
      <t>ジギョウ</t>
    </rPh>
    <rPh sb="256" eb="258">
      <t>ケンゼン</t>
    </rPh>
    <rPh sb="259" eb="261">
      <t>ウンエイ</t>
    </rPh>
    <rPh sb="262" eb="26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</si>
</sst>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94D-49A9-A61D-BD237A480DD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494D-49A9-A61D-BD237A480DD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42.2</c:v>
                </c:pt>
              </c:numCache>
            </c:numRef>
          </c:val>
          <c:extLst>
            <c:ext xmlns:c16="http://schemas.microsoft.com/office/drawing/2014/chart" uri="{C3380CC4-5D6E-409C-BE32-E72D297353CC}">
              <c16:uniqueId val="{00000000-0032-4695-BE8C-6FF6B7DE5D7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55.26</c:v>
                </c:pt>
              </c:numCache>
            </c:numRef>
          </c:val>
          <c:smooth val="0"/>
          <c:extLst>
            <c:ext xmlns:c16="http://schemas.microsoft.com/office/drawing/2014/chart" uri="{C3380CC4-5D6E-409C-BE32-E72D297353CC}">
              <c16:uniqueId val="{00000001-0032-4695-BE8C-6FF6B7DE5D7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85.3</c:v>
                </c:pt>
              </c:numCache>
            </c:numRef>
          </c:val>
          <c:extLst>
            <c:ext xmlns:c16="http://schemas.microsoft.com/office/drawing/2014/chart" uri="{C3380CC4-5D6E-409C-BE32-E72D297353CC}">
              <c16:uniqueId val="{00000000-6E55-4573-BDBA-B61D95AC227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90.52</c:v>
                </c:pt>
              </c:numCache>
            </c:numRef>
          </c:val>
          <c:smooth val="0"/>
          <c:extLst>
            <c:ext xmlns:c16="http://schemas.microsoft.com/office/drawing/2014/chart" uri="{C3380CC4-5D6E-409C-BE32-E72D297353CC}">
              <c16:uniqueId val="{00000001-6E55-4573-BDBA-B61D95AC227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103.79</c:v>
                </c:pt>
              </c:numCache>
            </c:numRef>
          </c:val>
          <c:extLst>
            <c:ext xmlns:c16="http://schemas.microsoft.com/office/drawing/2014/chart" uri="{C3380CC4-5D6E-409C-BE32-E72D297353CC}">
              <c16:uniqueId val="{00000000-3953-4DDC-802C-E6B9AF67106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103.09</c:v>
                </c:pt>
              </c:numCache>
            </c:numRef>
          </c:val>
          <c:smooth val="0"/>
          <c:extLst>
            <c:ext xmlns:c16="http://schemas.microsoft.com/office/drawing/2014/chart" uri="{C3380CC4-5D6E-409C-BE32-E72D297353CC}">
              <c16:uniqueId val="{00000001-3953-4DDC-802C-E6B9AF67106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4.0999999999999996</c:v>
                </c:pt>
              </c:numCache>
            </c:numRef>
          </c:val>
          <c:extLst>
            <c:ext xmlns:c16="http://schemas.microsoft.com/office/drawing/2014/chart" uri="{C3380CC4-5D6E-409C-BE32-E72D297353CC}">
              <c16:uniqueId val="{00000000-DD2F-4D76-A5C6-F0EF1673BDE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24.8</c:v>
                </c:pt>
              </c:numCache>
            </c:numRef>
          </c:val>
          <c:smooth val="0"/>
          <c:extLst>
            <c:ext xmlns:c16="http://schemas.microsoft.com/office/drawing/2014/chart" uri="{C3380CC4-5D6E-409C-BE32-E72D297353CC}">
              <c16:uniqueId val="{00000001-DD2F-4D76-A5C6-F0EF1673BDE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7D9-4F6D-BCA1-7EB613FC8E9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B7D9-4F6D-BCA1-7EB613FC8E9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C66-462B-9929-20D6222999D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101.24</c:v>
                </c:pt>
              </c:numCache>
            </c:numRef>
          </c:val>
          <c:smooth val="0"/>
          <c:extLst>
            <c:ext xmlns:c16="http://schemas.microsoft.com/office/drawing/2014/chart" uri="{C3380CC4-5D6E-409C-BE32-E72D297353CC}">
              <c16:uniqueId val="{00000001-8C66-462B-9929-20D6222999D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433.18</c:v>
                </c:pt>
              </c:numCache>
            </c:numRef>
          </c:val>
          <c:extLst>
            <c:ext xmlns:c16="http://schemas.microsoft.com/office/drawing/2014/chart" uri="{C3380CC4-5D6E-409C-BE32-E72D297353CC}">
              <c16:uniqueId val="{00000000-C8DC-4841-A918-534092B49DA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37.24</c:v>
                </c:pt>
              </c:numCache>
            </c:numRef>
          </c:val>
          <c:smooth val="0"/>
          <c:extLst>
            <c:ext xmlns:c16="http://schemas.microsoft.com/office/drawing/2014/chart" uri="{C3380CC4-5D6E-409C-BE32-E72D297353CC}">
              <c16:uniqueId val="{00000001-C8DC-4841-A918-534092B49DA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504.7</c:v>
                </c:pt>
              </c:numCache>
            </c:numRef>
          </c:val>
          <c:extLst>
            <c:ext xmlns:c16="http://schemas.microsoft.com/office/drawing/2014/chart" uri="{C3380CC4-5D6E-409C-BE32-E72D297353CC}">
              <c16:uniqueId val="{00000000-ED76-47E9-A8DA-FDDB1191A40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783.8</c:v>
                </c:pt>
              </c:numCache>
            </c:numRef>
          </c:val>
          <c:smooth val="0"/>
          <c:extLst>
            <c:ext xmlns:c16="http://schemas.microsoft.com/office/drawing/2014/chart" uri="{C3380CC4-5D6E-409C-BE32-E72D297353CC}">
              <c16:uniqueId val="{00000001-ED76-47E9-A8DA-FDDB1191A40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74.53</c:v>
                </c:pt>
              </c:numCache>
            </c:numRef>
          </c:val>
          <c:extLst>
            <c:ext xmlns:c16="http://schemas.microsoft.com/office/drawing/2014/chart" uri="{C3380CC4-5D6E-409C-BE32-E72D297353CC}">
              <c16:uniqueId val="{00000000-2225-4F29-B00D-085A069966C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68.11</c:v>
                </c:pt>
              </c:numCache>
            </c:numRef>
          </c:val>
          <c:smooth val="0"/>
          <c:extLst>
            <c:ext xmlns:c16="http://schemas.microsoft.com/office/drawing/2014/chart" uri="{C3380CC4-5D6E-409C-BE32-E72D297353CC}">
              <c16:uniqueId val="{00000001-2225-4F29-B00D-085A069966C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187.6</c:v>
                </c:pt>
              </c:numCache>
            </c:numRef>
          </c:val>
          <c:extLst>
            <c:ext xmlns:c16="http://schemas.microsoft.com/office/drawing/2014/chart" uri="{C3380CC4-5D6E-409C-BE32-E72D297353CC}">
              <c16:uniqueId val="{00000000-5A26-413F-ACBF-421CEC616E7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222.41</c:v>
                </c:pt>
              </c:numCache>
            </c:numRef>
          </c:val>
          <c:smooth val="0"/>
          <c:extLst>
            <c:ext xmlns:c16="http://schemas.microsoft.com/office/drawing/2014/chart" uri="{C3380CC4-5D6E-409C-BE32-E72D297353CC}">
              <c16:uniqueId val="{00000001-5A26-413F-ACBF-421CEC616E7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茨城県　美浦村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自治体職員</v>
      </c>
      <c r="AE8" s="50"/>
      <c r="AF8" s="50"/>
      <c r="AG8" s="50"/>
      <c r="AH8" s="50"/>
      <c r="AI8" s="50"/>
      <c r="AJ8" s="50"/>
      <c r="AK8" s="3"/>
      <c r="AL8" s="51">
        <f>データ!S6</f>
        <v>14972</v>
      </c>
      <c r="AM8" s="51"/>
      <c r="AN8" s="51"/>
      <c r="AO8" s="51"/>
      <c r="AP8" s="51"/>
      <c r="AQ8" s="51"/>
      <c r="AR8" s="51"/>
      <c r="AS8" s="51"/>
      <c r="AT8" s="46">
        <f>データ!T6</f>
        <v>66.61</v>
      </c>
      <c r="AU8" s="46"/>
      <c r="AV8" s="46"/>
      <c r="AW8" s="46"/>
      <c r="AX8" s="46"/>
      <c r="AY8" s="46"/>
      <c r="AZ8" s="46"/>
      <c r="BA8" s="46"/>
      <c r="BB8" s="46">
        <f>データ!U6</f>
        <v>224.77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93.43</v>
      </c>
      <c r="J10" s="46"/>
      <c r="K10" s="46"/>
      <c r="L10" s="46"/>
      <c r="M10" s="46"/>
      <c r="N10" s="46"/>
      <c r="O10" s="46"/>
      <c r="P10" s="46">
        <f>データ!P6</f>
        <v>34.979999999999997</v>
      </c>
      <c r="Q10" s="46"/>
      <c r="R10" s="46"/>
      <c r="S10" s="46"/>
      <c r="T10" s="46"/>
      <c r="U10" s="46"/>
      <c r="V10" s="46"/>
      <c r="W10" s="46">
        <f>データ!Q6</f>
        <v>100</v>
      </c>
      <c r="X10" s="46"/>
      <c r="Y10" s="46"/>
      <c r="Z10" s="46"/>
      <c r="AA10" s="46"/>
      <c r="AB10" s="46"/>
      <c r="AC10" s="46"/>
      <c r="AD10" s="51">
        <f>データ!R6</f>
        <v>3300</v>
      </c>
      <c r="AE10" s="51"/>
      <c r="AF10" s="51"/>
      <c r="AG10" s="51"/>
      <c r="AH10" s="51"/>
      <c r="AI10" s="51"/>
      <c r="AJ10" s="51"/>
      <c r="AK10" s="2"/>
      <c r="AL10" s="51">
        <f>データ!V6</f>
        <v>5216</v>
      </c>
      <c r="AM10" s="51"/>
      <c r="AN10" s="51"/>
      <c r="AO10" s="51"/>
      <c r="AP10" s="51"/>
      <c r="AQ10" s="51"/>
      <c r="AR10" s="51"/>
      <c r="AS10" s="51"/>
      <c r="AT10" s="46">
        <f>データ!W6</f>
        <v>3.03</v>
      </c>
      <c r="AU10" s="46"/>
      <c r="AV10" s="46"/>
      <c r="AW10" s="46"/>
      <c r="AX10" s="46"/>
      <c r="AY10" s="46"/>
      <c r="AZ10" s="46"/>
      <c r="BA10" s="46"/>
      <c r="BB10" s="46">
        <f>データ!X6</f>
        <v>1721.45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hyIJpvXhZesFAYd6g8PuA8SpakTMI5A7sjMqH6py8S70S3sd4XR86T4Rjn9TUwqSFA0Y1yFdMBa16vVscwHHXg==" saltValue="y7hkk8c8sNOQf8YGbSzz0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84425</v>
      </c>
      <c r="D6" s="33">
        <f t="shared" si="3"/>
        <v>46</v>
      </c>
      <c r="E6" s="33">
        <f t="shared" si="3"/>
        <v>17</v>
      </c>
      <c r="F6" s="33">
        <f t="shared" si="3"/>
        <v>5</v>
      </c>
      <c r="G6" s="33">
        <f t="shared" si="3"/>
        <v>0</v>
      </c>
      <c r="H6" s="33" t="str">
        <f t="shared" si="3"/>
        <v>茨城県　美浦村</v>
      </c>
      <c r="I6" s="33" t="str">
        <f t="shared" si="3"/>
        <v>法適用</v>
      </c>
      <c r="J6" s="33" t="str">
        <f t="shared" si="3"/>
        <v>下水道事業</v>
      </c>
      <c r="K6" s="33" t="str">
        <f t="shared" si="3"/>
        <v>農業集落排水</v>
      </c>
      <c r="L6" s="33" t="str">
        <f t="shared" si="3"/>
        <v>F1</v>
      </c>
      <c r="M6" s="33" t="str">
        <f t="shared" si="3"/>
        <v>自治体職員</v>
      </c>
      <c r="N6" s="34" t="str">
        <f t="shared" si="3"/>
        <v>-</v>
      </c>
      <c r="O6" s="34">
        <f t="shared" si="3"/>
        <v>93.43</v>
      </c>
      <c r="P6" s="34">
        <f t="shared" si="3"/>
        <v>34.979999999999997</v>
      </c>
      <c r="Q6" s="34">
        <f t="shared" si="3"/>
        <v>100</v>
      </c>
      <c r="R6" s="34">
        <f t="shared" si="3"/>
        <v>3300</v>
      </c>
      <c r="S6" s="34">
        <f t="shared" si="3"/>
        <v>14972</v>
      </c>
      <c r="T6" s="34">
        <f t="shared" si="3"/>
        <v>66.61</v>
      </c>
      <c r="U6" s="34">
        <f t="shared" si="3"/>
        <v>224.77</v>
      </c>
      <c r="V6" s="34">
        <f t="shared" si="3"/>
        <v>5216</v>
      </c>
      <c r="W6" s="34">
        <f t="shared" si="3"/>
        <v>3.03</v>
      </c>
      <c r="X6" s="34">
        <f t="shared" si="3"/>
        <v>1721.45</v>
      </c>
      <c r="Y6" s="35" t="str">
        <f>IF(Y7="",NA(),Y7)</f>
        <v>-</v>
      </c>
      <c r="Z6" s="35" t="str">
        <f t="shared" ref="Z6:AH6" si="4">IF(Z7="",NA(),Z7)</f>
        <v>-</v>
      </c>
      <c r="AA6" s="35" t="str">
        <f t="shared" si="4"/>
        <v>-</v>
      </c>
      <c r="AB6" s="35" t="str">
        <f t="shared" si="4"/>
        <v>-</v>
      </c>
      <c r="AC6" s="35">
        <f t="shared" si="4"/>
        <v>103.79</v>
      </c>
      <c r="AD6" s="35" t="str">
        <f t="shared" si="4"/>
        <v>-</v>
      </c>
      <c r="AE6" s="35" t="str">
        <f t="shared" si="4"/>
        <v>-</v>
      </c>
      <c r="AF6" s="35" t="str">
        <f t="shared" si="4"/>
        <v>-</v>
      </c>
      <c r="AG6" s="35" t="str">
        <f t="shared" si="4"/>
        <v>-</v>
      </c>
      <c r="AH6" s="35">
        <f t="shared" si="4"/>
        <v>103.09</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101.24</v>
      </c>
      <c r="AT6" s="34" t="str">
        <f>IF(AT7="","",IF(AT7="-","【-】","【"&amp;SUBSTITUTE(TEXT(AT7,"#,##0.00"),"-","△")&amp;"】"))</f>
        <v>【121.19】</v>
      </c>
      <c r="AU6" s="35" t="str">
        <f>IF(AU7="",NA(),AU7)</f>
        <v>-</v>
      </c>
      <c r="AV6" s="35" t="str">
        <f t="shared" ref="AV6:BD6" si="6">IF(AV7="",NA(),AV7)</f>
        <v>-</v>
      </c>
      <c r="AW6" s="35" t="str">
        <f t="shared" si="6"/>
        <v>-</v>
      </c>
      <c r="AX6" s="35" t="str">
        <f t="shared" si="6"/>
        <v>-</v>
      </c>
      <c r="AY6" s="35">
        <f t="shared" si="6"/>
        <v>433.18</v>
      </c>
      <c r="AZ6" s="35" t="str">
        <f t="shared" si="6"/>
        <v>-</v>
      </c>
      <c r="BA6" s="35" t="str">
        <f t="shared" si="6"/>
        <v>-</v>
      </c>
      <c r="BB6" s="35" t="str">
        <f t="shared" si="6"/>
        <v>-</v>
      </c>
      <c r="BC6" s="35" t="str">
        <f t="shared" si="6"/>
        <v>-</v>
      </c>
      <c r="BD6" s="35">
        <f t="shared" si="6"/>
        <v>37.24</v>
      </c>
      <c r="BE6" s="34" t="str">
        <f>IF(BE7="","",IF(BE7="-","【-】","【"&amp;SUBSTITUTE(TEXT(BE7,"#,##0.00"),"-","△")&amp;"】"))</f>
        <v>【32.80】</v>
      </c>
      <c r="BF6" s="35" t="str">
        <f>IF(BF7="",NA(),BF7)</f>
        <v>-</v>
      </c>
      <c r="BG6" s="35" t="str">
        <f t="shared" ref="BG6:BO6" si="7">IF(BG7="",NA(),BG7)</f>
        <v>-</v>
      </c>
      <c r="BH6" s="35" t="str">
        <f t="shared" si="7"/>
        <v>-</v>
      </c>
      <c r="BI6" s="35" t="str">
        <f t="shared" si="7"/>
        <v>-</v>
      </c>
      <c r="BJ6" s="35">
        <f t="shared" si="7"/>
        <v>504.7</v>
      </c>
      <c r="BK6" s="35" t="str">
        <f t="shared" si="7"/>
        <v>-</v>
      </c>
      <c r="BL6" s="35" t="str">
        <f t="shared" si="7"/>
        <v>-</v>
      </c>
      <c r="BM6" s="35" t="str">
        <f t="shared" si="7"/>
        <v>-</v>
      </c>
      <c r="BN6" s="35" t="str">
        <f t="shared" si="7"/>
        <v>-</v>
      </c>
      <c r="BO6" s="35">
        <f t="shared" si="7"/>
        <v>783.8</v>
      </c>
      <c r="BP6" s="34" t="str">
        <f>IF(BP7="","",IF(BP7="-","【-】","【"&amp;SUBSTITUTE(TEXT(BP7,"#,##0.00"),"-","△")&amp;"】"))</f>
        <v>【832.52】</v>
      </c>
      <c r="BQ6" s="35" t="str">
        <f>IF(BQ7="",NA(),BQ7)</f>
        <v>-</v>
      </c>
      <c r="BR6" s="35" t="str">
        <f t="shared" ref="BR6:BZ6" si="8">IF(BR7="",NA(),BR7)</f>
        <v>-</v>
      </c>
      <c r="BS6" s="35" t="str">
        <f t="shared" si="8"/>
        <v>-</v>
      </c>
      <c r="BT6" s="35" t="str">
        <f t="shared" si="8"/>
        <v>-</v>
      </c>
      <c r="BU6" s="35">
        <f t="shared" si="8"/>
        <v>74.53</v>
      </c>
      <c r="BV6" s="35" t="str">
        <f t="shared" si="8"/>
        <v>-</v>
      </c>
      <c r="BW6" s="35" t="str">
        <f t="shared" si="8"/>
        <v>-</v>
      </c>
      <c r="BX6" s="35" t="str">
        <f t="shared" si="8"/>
        <v>-</v>
      </c>
      <c r="BY6" s="35" t="str">
        <f t="shared" si="8"/>
        <v>-</v>
      </c>
      <c r="BZ6" s="35">
        <f t="shared" si="8"/>
        <v>68.11</v>
      </c>
      <c r="CA6" s="34" t="str">
        <f>IF(CA7="","",IF(CA7="-","【-】","【"&amp;SUBSTITUTE(TEXT(CA7,"#,##0.00"),"-","△")&amp;"】"))</f>
        <v>【60.94】</v>
      </c>
      <c r="CB6" s="35" t="str">
        <f>IF(CB7="",NA(),CB7)</f>
        <v>-</v>
      </c>
      <c r="CC6" s="35" t="str">
        <f t="shared" ref="CC6:CK6" si="9">IF(CC7="",NA(),CC7)</f>
        <v>-</v>
      </c>
      <c r="CD6" s="35" t="str">
        <f t="shared" si="9"/>
        <v>-</v>
      </c>
      <c r="CE6" s="35" t="str">
        <f t="shared" si="9"/>
        <v>-</v>
      </c>
      <c r="CF6" s="35">
        <f t="shared" si="9"/>
        <v>187.6</v>
      </c>
      <c r="CG6" s="35" t="str">
        <f t="shared" si="9"/>
        <v>-</v>
      </c>
      <c r="CH6" s="35" t="str">
        <f t="shared" si="9"/>
        <v>-</v>
      </c>
      <c r="CI6" s="35" t="str">
        <f t="shared" si="9"/>
        <v>-</v>
      </c>
      <c r="CJ6" s="35" t="str">
        <f t="shared" si="9"/>
        <v>-</v>
      </c>
      <c r="CK6" s="35">
        <f t="shared" si="9"/>
        <v>222.41</v>
      </c>
      <c r="CL6" s="34" t="str">
        <f>IF(CL7="","",IF(CL7="-","【-】","【"&amp;SUBSTITUTE(TEXT(CL7,"#,##0.00"),"-","△")&amp;"】"))</f>
        <v>【253.04】</v>
      </c>
      <c r="CM6" s="35" t="str">
        <f>IF(CM7="",NA(),CM7)</f>
        <v>-</v>
      </c>
      <c r="CN6" s="35" t="str">
        <f t="shared" ref="CN6:CV6" si="10">IF(CN7="",NA(),CN7)</f>
        <v>-</v>
      </c>
      <c r="CO6" s="35" t="str">
        <f t="shared" si="10"/>
        <v>-</v>
      </c>
      <c r="CP6" s="35" t="str">
        <f t="shared" si="10"/>
        <v>-</v>
      </c>
      <c r="CQ6" s="35">
        <f t="shared" si="10"/>
        <v>42.2</v>
      </c>
      <c r="CR6" s="35" t="str">
        <f t="shared" si="10"/>
        <v>-</v>
      </c>
      <c r="CS6" s="35" t="str">
        <f t="shared" si="10"/>
        <v>-</v>
      </c>
      <c r="CT6" s="35" t="str">
        <f t="shared" si="10"/>
        <v>-</v>
      </c>
      <c r="CU6" s="35" t="str">
        <f t="shared" si="10"/>
        <v>-</v>
      </c>
      <c r="CV6" s="35">
        <f t="shared" si="10"/>
        <v>55.26</v>
      </c>
      <c r="CW6" s="34" t="str">
        <f>IF(CW7="","",IF(CW7="-","【-】","【"&amp;SUBSTITUTE(TEXT(CW7,"#,##0.00"),"-","△")&amp;"】"))</f>
        <v>【54.84】</v>
      </c>
      <c r="CX6" s="35" t="str">
        <f>IF(CX7="",NA(),CX7)</f>
        <v>-</v>
      </c>
      <c r="CY6" s="35" t="str">
        <f t="shared" ref="CY6:DG6" si="11">IF(CY7="",NA(),CY7)</f>
        <v>-</v>
      </c>
      <c r="CZ6" s="35" t="str">
        <f t="shared" si="11"/>
        <v>-</v>
      </c>
      <c r="DA6" s="35" t="str">
        <f t="shared" si="11"/>
        <v>-</v>
      </c>
      <c r="DB6" s="35">
        <f t="shared" si="11"/>
        <v>85.3</v>
      </c>
      <c r="DC6" s="35" t="str">
        <f t="shared" si="11"/>
        <v>-</v>
      </c>
      <c r="DD6" s="35" t="str">
        <f t="shared" si="11"/>
        <v>-</v>
      </c>
      <c r="DE6" s="35" t="str">
        <f t="shared" si="11"/>
        <v>-</v>
      </c>
      <c r="DF6" s="35" t="str">
        <f t="shared" si="11"/>
        <v>-</v>
      </c>
      <c r="DG6" s="35">
        <f t="shared" si="11"/>
        <v>90.52</v>
      </c>
      <c r="DH6" s="34" t="str">
        <f>IF(DH7="","",IF(DH7="-","【-】","【"&amp;SUBSTITUTE(TEXT(DH7,"#,##0.00"),"-","△")&amp;"】"))</f>
        <v>【86.60】</v>
      </c>
      <c r="DI6" s="35" t="str">
        <f>IF(DI7="",NA(),DI7)</f>
        <v>-</v>
      </c>
      <c r="DJ6" s="35" t="str">
        <f t="shared" ref="DJ6:DR6" si="12">IF(DJ7="",NA(),DJ7)</f>
        <v>-</v>
      </c>
      <c r="DK6" s="35" t="str">
        <f t="shared" si="12"/>
        <v>-</v>
      </c>
      <c r="DL6" s="35" t="str">
        <f t="shared" si="12"/>
        <v>-</v>
      </c>
      <c r="DM6" s="35">
        <f t="shared" si="12"/>
        <v>4.0999999999999996</v>
      </c>
      <c r="DN6" s="35" t="str">
        <f t="shared" si="12"/>
        <v>-</v>
      </c>
      <c r="DO6" s="35" t="str">
        <f t="shared" si="12"/>
        <v>-</v>
      </c>
      <c r="DP6" s="35" t="str">
        <f t="shared" si="12"/>
        <v>-</v>
      </c>
      <c r="DQ6" s="35" t="str">
        <f t="shared" si="12"/>
        <v>-</v>
      </c>
      <c r="DR6" s="35">
        <f t="shared" si="12"/>
        <v>24.8</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【0.16】</v>
      </c>
    </row>
    <row r="7" spans="1:148" s="36" customFormat="1" x14ac:dyDescent="0.15">
      <c r="A7" s="28"/>
      <c r="B7" s="37">
        <v>2020</v>
      </c>
      <c r="C7" s="37">
        <v>84425</v>
      </c>
      <c r="D7" s="37">
        <v>46</v>
      </c>
      <c r="E7" s="37">
        <v>17</v>
      </c>
      <c r="F7" s="37">
        <v>5</v>
      </c>
      <c r="G7" s="37">
        <v>0</v>
      </c>
      <c r="H7" s="37" t="s">
        <v>96</v>
      </c>
      <c r="I7" s="37" t="s">
        <v>97</v>
      </c>
      <c r="J7" s="37" t="s">
        <v>98</v>
      </c>
      <c r="K7" s="37" t="s">
        <v>99</v>
      </c>
      <c r="L7" s="37" t="s">
        <v>100</v>
      </c>
      <c r="M7" s="37" t="s">
        <v>101</v>
      </c>
      <c r="N7" s="38" t="s">
        <v>102</v>
      </c>
      <c r="O7" s="38">
        <v>93.43</v>
      </c>
      <c r="P7" s="38">
        <v>34.979999999999997</v>
      </c>
      <c r="Q7" s="38">
        <v>100</v>
      </c>
      <c r="R7" s="38">
        <v>3300</v>
      </c>
      <c r="S7" s="38">
        <v>14972</v>
      </c>
      <c r="T7" s="38">
        <v>66.61</v>
      </c>
      <c r="U7" s="38">
        <v>224.77</v>
      </c>
      <c r="V7" s="38">
        <v>5216</v>
      </c>
      <c r="W7" s="38">
        <v>3.03</v>
      </c>
      <c r="X7" s="38">
        <v>1721.45</v>
      </c>
      <c r="Y7" s="38" t="s">
        <v>102</v>
      </c>
      <c r="Z7" s="38" t="s">
        <v>102</v>
      </c>
      <c r="AA7" s="38" t="s">
        <v>102</v>
      </c>
      <c r="AB7" s="38" t="s">
        <v>102</v>
      </c>
      <c r="AC7" s="38">
        <v>103.79</v>
      </c>
      <c r="AD7" s="38" t="s">
        <v>102</v>
      </c>
      <c r="AE7" s="38" t="s">
        <v>102</v>
      </c>
      <c r="AF7" s="38" t="s">
        <v>102</v>
      </c>
      <c r="AG7" s="38" t="s">
        <v>102</v>
      </c>
      <c r="AH7" s="38">
        <v>103.09</v>
      </c>
      <c r="AI7" s="38">
        <v>104.99</v>
      </c>
      <c r="AJ7" s="38" t="s">
        <v>102</v>
      </c>
      <c r="AK7" s="38" t="s">
        <v>102</v>
      </c>
      <c r="AL7" s="38" t="s">
        <v>102</v>
      </c>
      <c r="AM7" s="38" t="s">
        <v>102</v>
      </c>
      <c r="AN7" s="38">
        <v>0</v>
      </c>
      <c r="AO7" s="38" t="s">
        <v>102</v>
      </c>
      <c r="AP7" s="38" t="s">
        <v>102</v>
      </c>
      <c r="AQ7" s="38" t="s">
        <v>102</v>
      </c>
      <c r="AR7" s="38" t="s">
        <v>102</v>
      </c>
      <c r="AS7" s="38">
        <v>101.24</v>
      </c>
      <c r="AT7" s="38">
        <v>121.19</v>
      </c>
      <c r="AU7" s="38" t="s">
        <v>102</v>
      </c>
      <c r="AV7" s="38" t="s">
        <v>102</v>
      </c>
      <c r="AW7" s="38" t="s">
        <v>102</v>
      </c>
      <c r="AX7" s="38" t="s">
        <v>102</v>
      </c>
      <c r="AY7" s="38">
        <v>433.18</v>
      </c>
      <c r="AZ7" s="38" t="s">
        <v>102</v>
      </c>
      <c r="BA7" s="38" t="s">
        <v>102</v>
      </c>
      <c r="BB7" s="38" t="s">
        <v>102</v>
      </c>
      <c r="BC7" s="38" t="s">
        <v>102</v>
      </c>
      <c r="BD7" s="38">
        <v>37.24</v>
      </c>
      <c r="BE7" s="38">
        <v>32.799999999999997</v>
      </c>
      <c r="BF7" s="38" t="s">
        <v>102</v>
      </c>
      <c r="BG7" s="38" t="s">
        <v>102</v>
      </c>
      <c r="BH7" s="38" t="s">
        <v>102</v>
      </c>
      <c r="BI7" s="38" t="s">
        <v>102</v>
      </c>
      <c r="BJ7" s="38">
        <v>504.7</v>
      </c>
      <c r="BK7" s="38" t="s">
        <v>102</v>
      </c>
      <c r="BL7" s="38" t="s">
        <v>102</v>
      </c>
      <c r="BM7" s="38" t="s">
        <v>102</v>
      </c>
      <c r="BN7" s="38" t="s">
        <v>102</v>
      </c>
      <c r="BO7" s="38">
        <v>783.8</v>
      </c>
      <c r="BP7" s="38">
        <v>832.52</v>
      </c>
      <c r="BQ7" s="38" t="s">
        <v>102</v>
      </c>
      <c r="BR7" s="38" t="s">
        <v>102</v>
      </c>
      <c r="BS7" s="38" t="s">
        <v>102</v>
      </c>
      <c r="BT7" s="38" t="s">
        <v>102</v>
      </c>
      <c r="BU7" s="38">
        <v>74.53</v>
      </c>
      <c r="BV7" s="38" t="s">
        <v>102</v>
      </c>
      <c r="BW7" s="38" t="s">
        <v>102</v>
      </c>
      <c r="BX7" s="38" t="s">
        <v>102</v>
      </c>
      <c r="BY7" s="38" t="s">
        <v>102</v>
      </c>
      <c r="BZ7" s="38">
        <v>68.11</v>
      </c>
      <c r="CA7" s="38">
        <v>60.94</v>
      </c>
      <c r="CB7" s="38" t="s">
        <v>102</v>
      </c>
      <c r="CC7" s="38" t="s">
        <v>102</v>
      </c>
      <c r="CD7" s="38" t="s">
        <v>102</v>
      </c>
      <c r="CE7" s="38" t="s">
        <v>102</v>
      </c>
      <c r="CF7" s="38">
        <v>187.6</v>
      </c>
      <c r="CG7" s="38" t="s">
        <v>102</v>
      </c>
      <c r="CH7" s="38" t="s">
        <v>102</v>
      </c>
      <c r="CI7" s="38" t="s">
        <v>102</v>
      </c>
      <c r="CJ7" s="38" t="s">
        <v>102</v>
      </c>
      <c r="CK7" s="38">
        <v>222.41</v>
      </c>
      <c r="CL7" s="38">
        <v>253.04</v>
      </c>
      <c r="CM7" s="38" t="s">
        <v>102</v>
      </c>
      <c r="CN7" s="38" t="s">
        <v>102</v>
      </c>
      <c r="CO7" s="38" t="s">
        <v>102</v>
      </c>
      <c r="CP7" s="38" t="s">
        <v>102</v>
      </c>
      <c r="CQ7" s="38">
        <v>42.2</v>
      </c>
      <c r="CR7" s="38" t="s">
        <v>102</v>
      </c>
      <c r="CS7" s="38" t="s">
        <v>102</v>
      </c>
      <c r="CT7" s="38" t="s">
        <v>102</v>
      </c>
      <c r="CU7" s="38" t="s">
        <v>102</v>
      </c>
      <c r="CV7" s="38">
        <v>55.26</v>
      </c>
      <c r="CW7" s="38">
        <v>54.84</v>
      </c>
      <c r="CX7" s="38" t="s">
        <v>102</v>
      </c>
      <c r="CY7" s="38" t="s">
        <v>102</v>
      </c>
      <c r="CZ7" s="38" t="s">
        <v>102</v>
      </c>
      <c r="DA7" s="38" t="s">
        <v>102</v>
      </c>
      <c r="DB7" s="38">
        <v>85.3</v>
      </c>
      <c r="DC7" s="38" t="s">
        <v>102</v>
      </c>
      <c r="DD7" s="38" t="s">
        <v>102</v>
      </c>
      <c r="DE7" s="38" t="s">
        <v>102</v>
      </c>
      <c r="DF7" s="38" t="s">
        <v>102</v>
      </c>
      <c r="DG7" s="38">
        <v>90.52</v>
      </c>
      <c r="DH7" s="38">
        <v>86.6</v>
      </c>
      <c r="DI7" s="38" t="s">
        <v>102</v>
      </c>
      <c r="DJ7" s="38" t="s">
        <v>102</v>
      </c>
      <c r="DK7" s="38" t="s">
        <v>102</v>
      </c>
      <c r="DL7" s="38" t="s">
        <v>102</v>
      </c>
      <c r="DM7" s="38">
        <v>4.0999999999999996</v>
      </c>
      <c r="DN7" s="38" t="s">
        <v>102</v>
      </c>
      <c r="DO7" s="38" t="s">
        <v>102</v>
      </c>
      <c r="DP7" s="38" t="s">
        <v>102</v>
      </c>
      <c r="DQ7" s="38" t="s">
        <v>102</v>
      </c>
      <c r="DR7" s="38">
        <v>24.8</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0.02</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2021-12-03T07:30:16Z</dcterms:created>
  <dcterms:modified xsi:type="dcterms:W3CDTF">2022-02-16T06:52:35Z</dcterms:modified>
  <cp:category/>
</cp:coreProperties>
</file>