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4_電気1\38_美浦村\"/>
    </mc:Choice>
  </mc:AlternateContent>
  <workbookProtection workbookAlgorithmName="SHA-512" workbookHashValue="6K45gG3+qR1qyOHxtSaRm7J+06PGiZRO6SXPeqF9KWxgs1f4ZvsfmVhnoEakUQ1PtaBUY0ue338q2mWnm4zVcQ==" workbookSaltValue="bXLbc/uLX/mtnq/G1YVN/w=="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123" i="4" s="1"/>
  <c r="EX9" i="5"/>
  <c r="D123" i="4" s="1"/>
  <c r="CY9" i="5"/>
  <c r="C123" i="4" s="1"/>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I12" i="5" s="1"/>
  <c r="HH8" i="5"/>
  <c r="GY8" i="5"/>
  <c r="GX8" i="5"/>
  <c r="GW8" i="5"/>
  <c r="GM8" i="5"/>
  <c r="GC8" i="5"/>
  <c r="FS8" i="5"/>
  <c r="FI8" i="5"/>
  <c r="EY8" i="5"/>
  <c r="EX8" i="5"/>
  <c r="EN8" i="5"/>
  <c r="ED8" i="5"/>
  <c r="DT8" i="5"/>
  <c r="DJ8" i="5"/>
  <c r="CZ8" i="5"/>
  <c r="CY8" i="5"/>
  <c r="CO8" i="5"/>
  <c r="CE8" i="5"/>
  <c r="BT8" i="5"/>
  <c r="BI8" i="5"/>
  <c r="AX8" i="5"/>
  <c r="AX6" i="5"/>
  <c r="AW6" i="5"/>
  <c r="AV6" i="5"/>
  <c r="AU6" i="5"/>
  <c r="AT6" i="5"/>
  <c r="L16"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F5" i="4" s="1"/>
  <c r="M6" i="5"/>
  <c r="GD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L19" i="4"/>
  <c r="I19" i="4"/>
  <c r="F19" i="4"/>
  <c r="N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B5" i="4"/>
  <c r="N3" i="4"/>
  <c r="J3" i="4"/>
  <c r="F3" i="4"/>
  <c r="B3" i="4"/>
  <c r="B1" i="4"/>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J10" i="5"/>
  <c r="JU10" i="5"/>
  <c r="IF10" i="5"/>
  <c r="GQ10" i="5"/>
  <c r="FC10" i="5"/>
  <c r="DN10" i="5"/>
  <c r="BX10" i="5"/>
  <c r="MN10" i="5"/>
  <c r="KZ10" i="5"/>
  <c r="JK10" i="5"/>
  <c r="HV10" i="5"/>
  <c r="GG10" i="5"/>
  <c r="ER10" i="5"/>
  <c r="DD10" i="5"/>
  <c r="BM10" i="5"/>
  <c r="MD10" i="5"/>
  <c r="KO10" i="5"/>
  <c r="JA10" i="5"/>
  <c r="HL10" i="5"/>
  <c r="FW10" i="5"/>
  <c r="EH10" i="5"/>
  <c r="CS10" i="5"/>
  <c r="BB10" i="5"/>
  <c r="L11" i="4"/>
  <c r="GG18" i="5"/>
  <c r="GF18" i="5"/>
  <c r="GE18" i="5"/>
  <c r="GH18" i="5"/>
  <c r="GD18" i="5"/>
  <c r="GE12" i="5"/>
  <c r="GH12" i="5"/>
  <c r="GD12" i="5"/>
  <c r="GG12" i="5"/>
  <c r="GF12" i="5"/>
  <c r="GZ18" i="5"/>
  <c r="HC18" i="5"/>
  <c r="GY18" i="5"/>
  <c r="HB18" i="5"/>
  <c r="HA18"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C12" i="5"/>
  <c r="EZ8" i="5"/>
  <c r="FT8" i="5"/>
  <c r="GN8" i="5"/>
  <c r="JK18" i="5"/>
  <c r="JI12" i="5"/>
  <c r="JJ18" i="5"/>
  <c r="JL12" i="5"/>
  <c r="JH12" i="5"/>
  <c r="JI18" i="5"/>
  <c r="JK12" i="5"/>
  <c r="JL18" i="5"/>
  <c r="JH18" i="5"/>
  <c r="JJ12" i="5"/>
  <c r="KC18" i="5"/>
  <c r="KE12" i="5"/>
  <c r="KF18" i="5"/>
  <c r="KB18" i="5"/>
  <c r="KD12" i="5"/>
  <c r="KE18" i="5"/>
  <c r="KC12" i="5"/>
  <c r="KD18" i="5"/>
  <c r="KF12" i="5"/>
  <c r="KB12" i="5"/>
  <c r="C10" i="5"/>
  <c r="GZ12" i="5"/>
  <c r="HM18" i="5"/>
  <c r="HI18" i="5"/>
  <c r="HL18" i="5"/>
  <c r="HK18" i="5"/>
  <c r="HM12"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J12" i="5"/>
  <c r="FJ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HB12" i="5"/>
  <c r="HK12" i="5"/>
  <c r="FK18" i="5" l="1"/>
  <c r="FN18" i="5"/>
  <c r="FJ18" i="5"/>
  <c r="FM18" i="5"/>
  <c r="FL18" i="5"/>
  <c r="FM12" i="5"/>
  <c r="FL12" i="5"/>
  <c r="FK12" i="5"/>
  <c r="FN12" i="5"/>
  <c r="FJ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MB10" i="5"/>
  <c r="KM10" i="5"/>
  <c r="IY10" i="5"/>
  <c r="HJ10" i="5"/>
  <c r="FU10" i="5"/>
  <c r="EF10" i="5"/>
  <c r="CQ10" i="5"/>
  <c r="AZ10" i="5"/>
  <c r="H11" i="4"/>
  <c r="LR10" i="5"/>
  <c r="KC10" i="5"/>
  <c r="IN10" i="5"/>
  <c r="GZ10" i="5"/>
  <c r="FK10" i="5"/>
  <c r="DV10" i="5"/>
  <c r="CG10" i="5"/>
  <c r="LH10" i="5"/>
  <c r="JS10" i="5"/>
  <c r="ID10" i="5"/>
  <c r="GO10" i="5"/>
  <c r="FA10" i="5"/>
  <c r="DL10" i="5"/>
  <c r="BV10" i="5"/>
  <c r="GP18" i="5"/>
  <c r="GO18" i="5"/>
  <c r="GR18" i="5"/>
  <c r="GN18" i="5"/>
  <c r="GQ18" i="5"/>
  <c r="GR12" i="5"/>
  <c r="GN12" i="5"/>
  <c r="GQ12" i="5"/>
  <c r="GP12" i="5"/>
  <c r="GO12" i="5"/>
  <c r="FX18" i="5"/>
  <c r="FT18" i="5"/>
  <c r="FW18" i="5"/>
  <c r="FV18" i="5"/>
  <c r="FU18" i="5"/>
  <c r="FV12" i="5"/>
  <c r="FU12" i="5"/>
  <c r="FX12" i="5"/>
  <c r="FT12" i="5"/>
  <c r="FW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ME10" i="5"/>
  <c r="KP10" i="5"/>
  <c r="JB10" i="5"/>
  <c r="HM10" i="5"/>
  <c r="FX10" i="5"/>
  <c r="EI10" i="5"/>
  <c r="CT10" i="5"/>
  <c r="BC10" i="5"/>
  <c r="LU10" i="5"/>
  <c r="KF10" i="5"/>
  <c r="IQ10" i="5"/>
  <c r="HC10" i="5"/>
  <c r="FN10" i="5"/>
  <c r="DY10" i="5"/>
  <c r="CJ10" i="5"/>
  <c r="N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LS10" i="5"/>
  <c r="KD10" i="5"/>
  <c r="IO10" i="5"/>
  <c r="HA10" i="5"/>
  <c r="FL10" i="5"/>
  <c r="DW10" i="5"/>
  <c r="CH10" i="5"/>
  <c r="J11" i="4"/>
  <c r="LI10" i="5"/>
  <c r="JT10" i="5"/>
  <c r="IE10" i="5"/>
  <c r="GP10" i="5"/>
  <c r="FB10" i="5"/>
  <c r="DM10" i="5"/>
  <c r="BW10" i="5"/>
  <c r="MM10" i="5"/>
  <c r="KY10" i="5"/>
  <c r="JJ10" i="5"/>
  <c r="HU10" i="5"/>
  <c r="GF10" i="5"/>
  <c r="EQ10" i="5"/>
  <c r="DC10" i="5"/>
  <c r="BL10" i="5"/>
  <c r="FB18" i="5"/>
  <c r="FA18" i="5"/>
  <c r="FD18" i="5"/>
  <c r="EZ18" i="5"/>
  <c r="FC18" i="5"/>
  <c r="FD12" i="5"/>
  <c r="EZ12" i="5"/>
  <c r="FC12" i="5"/>
  <c r="FB12" i="5"/>
  <c r="FA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MA10" i="5"/>
  <c r="KL10" i="5"/>
  <c r="IX10" i="5"/>
  <c r="HI10" i="5"/>
  <c r="FT10" i="5"/>
  <c r="EE10" i="5"/>
  <c r="CP10" i="5"/>
  <c r="AY10" i="5"/>
  <c r="LQ10" i="5"/>
  <c r="KB10" i="5"/>
  <c r="IM10" i="5"/>
  <c r="GY10" i="5"/>
  <c r="FJ10" i="5"/>
  <c r="DU10" i="5"/>
  <c r="CF10" i="5"/>
  <c r="F11" i="4"/>
</calcChain>
</file>

<file path=xl/sharedStrings.xml><?xml version="1.0" encoding="utf-8"?>
<sst xmlns="http://schemas.openxmlformats.org/spreadsheetml/2006/main" count="943" uniqueCount="262">
  <si>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</si>
  <si>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</si>
  <si>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</si>
  <si>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</si>
  <si>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</si>
  <si>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</si>
  <si>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</si>
  <si>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</si>
  <si>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電気事業により生じた利益については、住宅用の地球温暖化対策機器等設置補助金の財源として繰出しているほか、将来のパネル等の撤去費用や処分料を見込み積立を行っている。一般会計繰出金については、公共施設の電気使用料を基本として繰出している。
R2年度未処分利益剰余金　　142,538,074円（うち議会の議決による処分額　 35,773,000円）
（内訳）　①一般会計繰出金　32,518,000円　　②地球温暖化対策等補助金（エコキュート、電気自動車等）　1,755,000円　　③パネル等撤去費用積立金　1,500,000円　</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</si>
  <si>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</si>
  <si>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</si>
  <si>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</si>
  <si>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</si>
  <si>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</si>
  <si>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</si>
  <si>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</si>
  <si>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</si>
  <si>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</si>
  <si>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</si>
  <si>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</si>
  <si>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</si>
  <si>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</si>
  <si>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</si>
  <si>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</si>
  <si>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</si>
  <si>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</si>
  <si>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</si>
  <si>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</si>
  <si>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</si>
  <si>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</si>
  <si>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</si>
  <si>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</si>
  <si>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</si>
  <si>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</si>
  <si>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</si>
  <si>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</si>
  <si>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</si>
  <si>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</si>
  <si>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</si>
  <si>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</si>
  <si>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</si>
  <si>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</si>
  <si>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</si>
  <si>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</si>
  <si>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</si>
  <si>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</si>
  <si>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</si>
  <si>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</si>
  <si>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</si>
  <si>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</si>
  <si>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</si>
  <si>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</si>
  <si>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</si>
  <si>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</si>
  <si>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</si>
  <si>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</si>
  <si>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</si>
  <si>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</si>
  <si>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</si>
  <si>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</si>
  <si>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</si>
  <si>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</si>
  <si>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</si>
  <si>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</si>
  <si>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</si>
  <si>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</si>
  <si>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</si>
  <si>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</si>
  <si>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</si>
  <si>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</si>
  <si>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</si>
  <si>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</si>
  <si>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</si>
  <si>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</si>
  <si>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</si>
  <si>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</si>
  <si>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</si>
  <si>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</si>
  <si>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</si>
  <si>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</si>
  <si>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</si>
  <si>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</si>
  <si>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</si>
  <si>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</si>
  <si>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</si>
  <si>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</si>
  <si>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</si>
  <si>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</si>
  <si>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</si>
  <si>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</si>
  <si>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</si>
  <si>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</si>
  <si>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</si>
  <si>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</si>
  <si>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</si>
  <si>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</si>
  <si>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</si>
  <si>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</si>
  <si>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</si>
  <si>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</si>
  <si>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</si>
  <si>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</si>
  <si>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</si>
  <si>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</si>
  <si>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</si>
  <si>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</si>
  <si>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</si>
  <si>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</si>
  <si>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</si>
  <si>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</si>
  <si>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</si>
  <si>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</si>
  <si>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</si>
  <si>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</si>
  <si>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</si>
  <si>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</si>
  <si>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</si>
  <si>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</si>
  <si>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</si>
  <si>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</si>
  <si>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</si>
  <si>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084425</t>
  </si>
  <si>
    <t>46</t>
  </si>
  <si>
    <t>04</t>
  </si>
  <si>
    <t>0</t>
  </si>
  <si>
    <t>000</t>
  </si>
  <si>
    <t>茨城県　美浦村</t>
  </si>
  <si>
    <t>法適用</t>
  </si>
  <si>
    <t>電気事業</t>
  </si>
  <si>
    <t>非設置</t>
  </si>
  <si>
    <t>-</t>
  </si>
  <si>
    <t>令和17年3月26日　美浦村メガソーラー発電所</t>
  </si>
  <si>
    <t>無</t>
  </si>
  <si>
    <t>東京電力エナジーパートナー株式会社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</si>
  <si>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</si>
  <si>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</si>
  <si>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</si>
  <si>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</si>
  <si>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</si>
  <si>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</si>
  <si>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</si>
  <si>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</si>
  <si>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</si>
  <si>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</si>
  <si>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</si>
  <si>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</si>
  <si>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</si>
  <si>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</si>
  <si>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</si>
  <si>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</si>
  <si>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</si>
  <si>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</si>
  <si>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</si>
  <si>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</si>
  <si>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</si>
  <si>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</si>
  <si>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</si>
  <si>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</si>
  <si>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</si>
  <si>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</si>
  <si>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</si>
  <si>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</si>
  <si>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</si>
  <si>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</si>
  <si>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</si>
  <si>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</si>
  <si>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</si>
  <si>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</si>
  <si>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</si>
  <si>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</si>
  <si>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</si>
  <si>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</si>
  <si>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</si>
  <si>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</si>
  <si>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</si>
  <si>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</si>
  <si>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</si>
  <si>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</si>
  <si>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</si>
  <si>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</si>
  <si>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</si>
  <si>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</si>
  <si>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</si>
  <si>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</si>
  <si>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</si>
  <si>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</si>
  <si>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</si>
  <si>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</si>
  <si>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</si>
  <si>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</si>
  <si>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</si>
  <si>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</si>
  <si>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</si>
  <si>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</si>
  <si>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</si>
  <si>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</si>
  <si>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</si>
  <si>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</si>
  <si>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</si>
  <si>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</si>
  <si>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</si>
  <si>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</si>
  <si>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</si>
  <si>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</si>
  <si>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</si>
  <si>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</si>
  <si>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</si>
  <si>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</si>
  <si>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</si>
  <si>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</si>
  <si>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</si>
  <si>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</si>
  <si>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</si>
  <si>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</si>
  <si>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</si>
  <si>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</si>
  <si>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</si>
  <si>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</si>
  <si>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</si>
  <si>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</si>
  <si>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</si>
  <si>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</si>
  <si>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</si>
  <si>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</si>
  <si>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</si>
  <si>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</si>
  <si>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</si>
  <si>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</si>
  <si>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</si>
  <si>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</si>
  <si>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</si>
  <si>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</si>
  <si>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</si>
  <si>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</si>
  <si>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</si>
  <si>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</si>
  <si>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</si>
  <si>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</si>
  <si>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</si>
  <si>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</si>
  <si>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</si>
  <si>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</si>
  <si>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</si>
  <si>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</si>
  <si>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</si>
  <si>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</si>
  <si>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</si>
  <si>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</si>
  <si>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</si>
  <si>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</si>
  <si>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</si>
  <si>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</si>
  <si>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</si>
  <si>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</si>
  <si>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</si>
  <si>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</si>
  <si>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</si>
  <si>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</si>
  <si>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</si>
  <si>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r>
      <rPr>
        <sz val="14"/>
        <color theme="1"/>
        <rFont val="ＭＳ ゴシック"/>
        <family val="3"/>
        <charset val="128"/>
      </rPr>
      <t xml:space="preserve">【経常収支比率】【営業収支比率】
予想値を上回る発電をしたことに伴い、共に100%を超えており類似団体と比較しても高い傾向にあり、経営の健全性は確保されている。
</t>
    </r>
    <r>
      <rPr>
        <sz val="14"/>
        <color rgb="FFFF0000"/>
        <rFont val="ＭＳ ゴシック"/>
        <family val="3"/>
        <charset val="128"/>
      </rPr>
      <t xml:space="preserve">
</t>
    </r>
    <r>
      <rPr>
        <sz val="14"/>
        <color theme="1"/>
        <rFont val="ＭＳ ゴシック"/>
        <family val="3"/>
        <charset val="128"/>
      </rPr>
      <t>【流動比率】
順調に発電できたことにより、流動資産（現金）は増加しているものの、建設費の起債償還が平成２９年度より開始されたことにより流動負債が増加し大きく数値を下げる結果となっている。100%を大きく上回り、微増傾向にあるため短期的な債務の支払能力に問題はないが、平均値よりも下回っているため現金等の資産の確保に努めていく必要がある。</t>
    </r>
    <r>
      <rPr>
        <sz val="14"/>
        <color rgb="FFFF0000"/>
        <rFont val="ＭＳ ゴシック"/>
        <family val="3"/>
        <charset val="128"/>
      </rPr>
      <t xml:space="preserve">
</t>
    </r>
    <r>
      <rPr>
        <sz val="14"/>
        <color theme="1"/>
        <rFont val="ＭＳ ゴシック"/>
        <family val="3"/>
        <charset val="128"/>
      </rPr>
      <t>【供給原価】
販売電力量1Mwhあたり、どれだけの費用がかかっているかを表す指標である。総費用の大部分を減価償却費が占めているため、現状の費用を大幅に削減することは困難な状況ではあるが、平均値より高い数値であるため維持管理費等の縮減に努めている。</t>
    </r>
    <r>
      <rPr>
        <sz val="14"/>
        <color rgb="FFFF0000"/>
        <rFont val="ＭＳ ゴシック"/>
        <family val="3"/>
        <charset val="128"/>
      </rPr>
      <t xml:space="preserve">
</t>
    </r>
    <r>
      <rPr>
        <sz val="14"/>
        <color theme="1"/>
        <rFont val="ＭＳ ゴシック"/>
        <family val="3"/>
        <charset val="128"/>
      </rPr>
      <t>【EBITDA】
企業の本業の収益が継続して成長しているかどうかを判断するための指標である。平均値より低い数値となっているが、当事業は他団体と比較すると発電規模が低いためと考えられる。</t>
    </r>
    <rPh sb="187" eb="189">
      <t>ビゾウ</t>
    </rPh>
    <rPh sb="189" eb="191">
      <t>ケイコウ</t>
    </rPh>
    <phoneticPr fontId="5"/>
  </si>
  <si>
    <r>
      <rPr>
        <sz val="14"/>
        <color theme="1"/>
        <rFont val="ＭＳ ゴシック"/>
        <family val="3"/>
        <charset val="128"/>
      </rPr>
      <t>【設備利用率】
発電能力と実際の発電電力量との割合であるが、太陽光発電の中では平均値を上回っており、現時点では効率的な発電が行えていると考えられる。</t>
    </r>
    <r>
      <rPr>
        <sz val="14"/>
        <color rgb="FFFF0000"/>
        <rFont val="ＭＳ ゴシック"/>
        <family val="3"/>
        <charset val="128"/>
      </rPr>
      <t xml:space="preserve">
</t>
    </r>
    <r>
      <rPr>
        <sz val="14"/>
        <color theme="1"/>
        <rFont val="ＭＳ ゴシック"/>
        <family val="3"/>
        <charset val="128"/>
      </rPr>
      <t>【修繕費比率】【有形固定資産減価償却率】
両比率ともに平均値よりも低い。機器設備等も比較的新しいため現状では修繕も少ないが、経年劣化とともに予期しないパネルの破損や機器の更新等も発生するおそれがあることから、計画的な財源確保が必要となる。</t>
    </r>
    <r>
      <rPr>
        <sz val="14"/>
        <color rgb="FFFF0000"/>
        <rFont val="ＭＳ ゴシック"/>
        <family val="3"/>
        <charset val="128"/>
      </rPr>
      <t xml:space="preserve">
</t>
    </r>
    <r>
      <rPr>
        <sz val="14"/>
        <color theme="1"/>
        <rFont val="ＭＳ ゴシック"/>
        <family val="3"/>
        <charset val="128"/>
      </rPr>
      <t>【企業債残高対料金収入比率】
平成29年度より用地購入費の起債元金償還が始まり、平成30年度より建設整備費の起債元金償還が始まったことから、償還財源の確保が重要となる。平均値との比較としては、平均値を超えているものの、上記の通りの償還開始に伴い、この比率も徐々に下がる傾向にある。</t>
    </r>
    <r>
      <rPr>
        <sz val="14"/>
        <color rgb="FFFF0000"/>
        <rFont val="ＭＳ ゴシック"/>
        <family val="3"/>
        <charset val="128"/>
      </rPr>
      <t xml:space="preserve">
</t>
    </r>
    <r>
      <rPr>
        <sz val="14"/>
        <color theme="1"/>
        <rFont val="ＭＳ ゴシック"/>
        <family val="3"/>
        <charset val="128"/>
      </rPr>
      <t>【FIT収入割合】
過年度と同様の100%という数値を示しており、これは平均値とも同一である。太陽光発電事業については再生可能エネルギー固定価格買取制度での実施に限定されていることが分かる。この結果を受けての今後の展望としては、以下全体総括に記載する。</t>
    </r>
    <rPh sb="50" eb="53">
      <t>ゲンジテン</t>
    </rPh>
    <rPh sb="118" eb="121">
      <t>ヒカクテキ</t>
    </rPh>
    <phoneticPr fontId="5"/>
  </si>
  <si>
    <t>　発電を開始後6年が経過したが、比較的安定した発電を行えている。
現状では、経営の健全性や効率性は確保されていると考えられる。本事業の利益の一部は一般会計へ繰り出し、公共施設の電気使用料や地球温暖化対策設置機器補助金の財源となっていることから、今後も経費の削減を図りながら健全な事業を行っていく。また、固定価格買取制度の調達期間の終了期間を踏まえ発電所の廃止や民間譲渡を検討する必要がある。</t>
    <rPh sb="16" eb="19">
      <t>ヒカクテキ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</si>
</sst>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2" fillId="0" borderId="16" xfId="2" applyFont="1" applyFill="1" applyBorder="1" applyAlignment="1" applyProtection="1">
      <alignment horizontal="left" vertical="top" wrapText="1"/>
      <protection locked="0"/>
    </xf>
    <xf numFmtId="0" fontId="12" fillId="0" borderId="0" xfId="2" applyFont="1" applyFill="1" applyBorder="1" applyAlignment="1" applyProtection="1">
      <alignment horizontal="left" vertical="top" wrapText="1"/>
      <protection locked="0"/>
    </xf>
    <xf numFmtId="0" fontId="12" fillId="0" borderId="17" xfId="2" applyFont="1" applyFill="1" applyBorder="1" applyAlignment="1" applyProtection="1">
      <alignment horizontal="left" vertical="top" wrapText="1"/>
      <protection locked="0"/>
    </xf>
    <xf numFmtId="0" fontId="12" fillId="0" borderId="44" xfId="2" applyFont="1" applyFill="1" applyBorder="1" applyAlignment="1" applyProtection="1">
      <alignment horizontal="left" vertical="top" wrapText="1"/>
      <protection locked="0"/>
    </xf>
    <xf numFmtId="0" fontId="12" fillId="0" borderId="45" xfId="2" applyFont="1" applyFill="1" applyBorder="1" applyAlignment="1" applyProtection="1">
      <alignment horizontal="left" vertical="top" wrapText="1"/>
      <protection locked="0"/>
    </xf>
    <xf numFmtId="0" fontId="12"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shrinkToFi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233.3</c:v>
                </c:pt>
                <c:pt idx="1">
                  <c:v>233.2</c:v>
                </c:pt>
                <c:pt idx="2">
                  <c:v>232.6</c:v>
                </c:pt>
                <c:pt idx="3">
                  <c:v>241.5</c:v>
                </c:pt>
                <c:pt idx="4">
                  <c:v>247.5</c:v>
                </c:pt>
              </c:numCache>
            </c:numRef>
          </c:val>
          <c:extLst>
            <c:ext xmlns:c16="http://schemas.microsoft.com/office/drawing/2014/chart" uri="{C3380CC4-5D6E-409C-BE32-E72D297353CC}">
              <c16:uniqueId val="{00000000-C003-450D-878D-B874417FB943}"/>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c:ext xmlns:c16="http://schemas.microsoft.com/office/drawing/2014/chart" uri="{C3380CC4-5D6E-409C-BE32-E72D297353CC}">
              <c16:uniqueId val="{00000001-C003-450D-878D-B874417FB94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003-450D-878D-B874417FB943}"/>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247.2</c:v>
                </c:pt>
                <c:pt idx="1">
                  <c:v>246.8</c:v>
                </c:pt>
                <c:pt idx="2">
                  <c:v>246.3</c:v>
                </c:pt>
                <c:pt idx="3">
                  <c:v>255.3</c:v>
                </c:pt>
                <c:pt idx="4">
                  <c:v>260.60000000000002</c:v>
                </c:pt>
              </c:numCache>
            </c:numRef>
          </c:val>
          <c:extLst>
            <c:ext xmlns:c16="http://schemas.microsoft.com/office/drawing/2014/chart" uri="{C3380CC4-5D6E-409C-BE32-E72D297353CC}">
              <c16:uniqueId val="{00000000-8447-43D8-9472-94DF2822F397}"/>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c:ext xmlns:c16="http://schemas.microsoft.com/office/drawing/2014/chart" uri="{C3380CC4-5D6E-409C-BE32-E72D297353CC}">
              <c16:uniqueId val="{00000001-8447-43D8-9472-94DF2822F39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447-43D8-9472-94DF2822F397}"/>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4941.7</c:v>
                </c:pt>
                <c:pt idx="1">
                  <c:v>482.7</c:v>
                </c:pt>
                <c:pt idx="2">
                  <c:v>488.7</c:v>
                </c:pt>
                <c:pt idx="3">
                  <c:v>491.7</c:v>
                </c:pt>
                <c:pt idx="4">
                  <c:v>493.2</c:v>
                </c:pt>
              </c:numCache>
            </c:numRef>
          </c:val>
          <c:extLst>
            <c:ext xmlns:c16="http://schemas.microsoft.com/office/drawing/2014/chart" uri="{C3380CC4-5D6E-409C-BE32-E72D297353CC}">
              <c16:uniqueId val="{00000000-0E50-44C4-8A6A-6D61CD5EF22C}"/>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c:ext xmlns:c16="http://schemas.microsoft.com/office/drawing/2014/chart" uri="{C3380CC4-5D6E-409C-BE32-E72D297353CC}">
              <c16:uniqueId val="{00000001-0E50-44C4-8A6A-6D61CD5EF22C}"/>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E50-44C4-8A6A-6D61CD5EF22C}"/>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15433.2</c:v>
                </c:pt>
                <c:pt idx="1">
                  <c:v>15455.1</c:v>
                </c:pt>
                <c:pt idx="2">
                  <c:v>15472.7</c:v>
                </c:pt>
                <c:pt idx="3">
                  <c:v>14910</c:v>
                </c:pt>
                <c:pt idx="4">
                  <c:v>14556.6</c:v>
                </c:pt>
              </c:numCache>
            </c:numRef>
          </c:val>
          <c:extLst>
            <c:ext xmlns:c16="http://schemas.microsoft.com/office/drawing/2014/chart" uri="{C3380CC4-5D6E-409C-BE32-E72D297353CC}">
              <c16:uniqueId val="{00000000-3640-4D94-B179-87C42713290E}"/>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c:ext xmlns:c16="http://schemas.microsoft.com/office/drawing/2014/chart" uri="{C3380CC4-5D6E-409C-BE32-E72D297353CC}">
              <c16:uniqueId val="{00000001-3640-4D94-B179-87C42713290E}"/>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91975</c:v>
                </c:pt>
                <c:pt idx="1">
                  <c:v>91699</c:v>
                </c:pt>
                <c:pt idx="2">
                  <c:v>90892</c:v>
                </c:pt>
                <c:pt idx="3">
                  <c:v>91823</c:v>
                </c:pt>
                <c:pt idx="4">
                  <c:v>92713</c:v>
                </c:pt>
              </c:numCache>
            </c:numRef>
          </c:val>
          <c:extLst>
            <c:ext xmlns:c16="http://schemas.microsoft.com/office/drawing/2014/chart" uri="{C3380CC4-5D6E-409C-BE32-E72D297353CC}">
              <c16:uniqueId val="{00000000-022F-4853-BEF3-5A6BADAF6B42}"/>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c:ext xmlns:c16="http://schemas.microsoft.com/office/drawing/2014/chart" uri="{C3380CC4-5D6E-409C-BE32-E72D297353CC}">
              <c16:uniqueId val="{00000001-022F-4853-BEF3-5A6BADAF6B42}"/>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16.3</c:v>
                </c:pt>
                <c:pt idx="1">
                  <c:v>16.2</c:v>
                </c:pt>
                <c:pt idx="2">
                  <c:v>16</c:v>
                </c:pt>
                <c:pt idx="3">
                  <c:v>15.9</c:v>
                </c:pt>
                <c:pt idx="4">
                  <c:v>15.9</c:v>
                </c:pt>
              </c:numCache>
            </c:numRef>
          </c:val>
          <c:extLst>
            <c:ext xmlns:c16="http://schemas.microsoft.com/office/drawing/2014/chart" uri="{C3380CC4-5D6E-409C-BE32-E72D297353CC}">
              <c16:uniqueId val="{00000000-CF63-413D-9E0E-FD455047B96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c:ext xmlns:c16="http://schemas.microsoft.com/office/drawing/2014/chart" uri="{C3380CC4-5D6E-409C-BE32-E72D297353CC}">
              <c16:uniqueId val="{00000001-CF63-413D-9E0E-FD455047B96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0.3</c:v>
                </c:pt>
                <c:pt idx="1">
                  <c:v>0.1</c:v>
                </c:pt>
                <c:pt idx="2">
                  <c:v>0.1</c:v>
                </c:pt>
                <c:pt idx="3">
                  <c:v>0.6</c:v>
                </c:pt>
                <c:pt idx="4">
                  <c:v>0.2</c:v>
                </c:pt>
              </c:numCache>
            </c:numRef>
          </c:val>
          <c:extLst>
            <c:ext xmlns:c16="http://schemas.microsoft.com/office/drawing/2014/chart" uri="{C3380CC4-5D6E-409C-BE32-E72D297353CC}">
              <c16:uniqueId val="{00000000-485A-4369-BB6A-6EFDD9CE5C7D}"/>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c:ext xmlns:c16="http://schemas.microsoft.com/office/drawing/2014/chart" uri="{C3380CC4-5D6E-409C-BE32-E72D297353CC}">
              <c16:uniqueId val="{00000001-485A-4369-BB6A-6EFDD9CE5C7D}"/>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700.9</c:v>
                </c:pt>
                <c:pt idx="1">
                  <c:v>702.8</c:v>
                </c:pt>
                <c:pt idx="2">
                  <c:v>659.2</c:v>
                </c:pt>
                <c:pt idx="3">
                  <c:v>613.4</c:v>
                </c:pt>
                <c:pt idx="4">
                  <c:v>561.9</c:v>
                </c:pt>
              </c:numCache>
            </c:numRef>
          </c:val>
          <c:extLst>
            <c:ext xmlns:c16="http://schemas.microsoft.com/office/drawing/2014/chart" uri="{C3380CC4-5D6E-409C-BE32-E72D297353CC}">
              <c16:uniqueId val="{00000000-79C4-4AFA-A6C7-0795F0B3B5B9}"/>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c:ext xmlns:c16="http://schemas.microsoft.com/office/drawing/2014/chart" uri="{C3380CC4-5D6E-409C-BE32-E72D297353CC}">
              <c16:uniqueId val="{00000001-79C4-4AFA-A6C7-0795F0B3B5B9}"/>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10.4</c:v>
                </c:pt>
                <c:pt idx="1">
                  <c:v>15.7</c:v>
                </c:pt>
                <c:pt idx="2">
                  <c:v>20.9</c:v>
                </c:pt>
                <c:pt idx="3">
                  <c:v>26.1</c:v>
                </c:pt>
                <c:pt idx="4">
                  <c:v>31.3</c:v>
                </c:pt>
              </c:numCache>
            </c:numRef>
          </c:val>
          <c:extLst>
            <c:ext xmlns:c16="http://schemas.microsoft.com/office/drawing/2014/chart" uri="{C3380CC4-5D6E-409C-BE32-E72D297353CC}">
              <c16:uniqueId val="{00000000-E284-4639-B8CE-CF642C55A880}"/>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c:ext xmlns:c16="http://schemas.microsoft.com/office/drawing/2014/chart" uri="{C3380CC4-5D6E-409C-BE32-E72D297353CC}">
              <c16:uniqueId val="{00000001-E284-4639-B8CE-CF642C55A880}"/>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8EA-4AF1-B5C7-A8D0D4197170}"/>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c:ext xmlns:c16="http://schemas.microsoft.com/office/drawing/2014/chart" uri="{C3380CC4-5D6E-409C-BE32-E72D297353CC}">
              <c16:uniqueId val="{00000001-E8EA-4AF1-B5C7-A8D0D4197170}"/>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C92-400B-847F-DBFB6FEB89BF}"/>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92-400B-847F-DBFB6FEB89BF}"/>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DB-4E32-9988-4AB7F400E3D4}"/>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DB-4E32-9988-4AB7F400E3D4}"/>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52-4AAE-B9B2-69CF1D8A8CAB}"/>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52-4AAE-B9B2-69CF1D8A8CAB}"/>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16-404C-90BA-E7750F572008}"/>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16-404C-90BA-E7750F572008}"/>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D4E-4AD5-BD40-B392F4F86B54}"/>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4E-4AD5-BD40-B392F4F86B54}"/>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851-43BA-9CAF-3A3518184F2B}"/>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51-43BA-9CAF-3A3518184F2B}"/>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D83-4311-B15E-C179A26904FC}"/>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83-4311-B15E-C179A26904FC}"/>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8F6-4F96-8349-CCD9C893E855}"/>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F6-4F96-8349-CCD9C893E855}"/>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48E-4D59-8A69-C70545CFDC52}"/>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8E-4D59-8A69-C70545CFDC52}"/>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5D0-404B-B367-77EEDA755F72}"/>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D0-404B-B367-77EEDA755F72}"/>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A3-48FD-AEE0-914725F82085}"/>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A3-48FD-AEE0-914725F82085}"/>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FF5-434C-AB46-FD2510C17D4D}"/>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F5-434C-AB46-FD2510C17D4D}"/>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36B-42D0-BB0D-0723F4E6862E}"/>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6B-42D0-BB0D-0723F4E6862E}"/>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50-44F8-ABAD-500D7CBE39B5}"/>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50-44F8-ABAD-500D7CBE39B5}"/>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C4-411E-89C5-CE0E2163B159}"/>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C4-411E-89C5-CE0E2163B159}"/>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16.3</c:v>
                </c:pt>
                <c:pt idx="1">
                  <c:v>16.2</c:v>
                </c:pt>
                <c:pt idx="2">
                  <c:v>16</c:v>
                </c:pt>
                <c:pt idx="3">
                  <c:v>15.9</c:v>
                </c:pt>
                <c:pt idx="4">
                  <c:v>15.9</c:v>
                </c:pt>
              </c:numCache>
            </c:numRef>
          </c:val>
          <c:extLst>
            <c:ext xmlns:c16="http://schemas.microsoft.com/office/drawing/2014/chart" uri="{C3380CC4-5D6E-409C-BE32-E72D297353CC}">
              <c16:uniqueId val="{00000000-F21D-4190-B0FA-792B541DD74B}"/>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15.3</c:v>
                </c:pt>
                <c:pt idx="1">
                  <c:v>15.4</c:v>
                </c:pt>
                <c:pt idx="2">
                  <c:v>15.1</c:v>
                </c:pt>
                <c:pt idx="3">
                  <c:v>15.5</c:v>
                </c:pt>
                <c:pt idx="4">
                  <c:v>15.2</c:v>
                </c:pt>
              </c:numCache>
            </c:numRef>
          </c:val>
          <c:smooth val="0"/>
          <c:extLst>
            <c:ext xmlns:c16="http://schemas.microsoft.com/office/drawing/2014/chart" uri="{C3380CC4-5D6E-409C-BE32-E72D297353CC}">
              <c16:uniqueId val="{00000001-F21D-4190-B0FA-792B541DD74B}"/>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0.3</c:v>
                </c:pt>
                <c:pt idx="1">
                  <c:v>0.1</c:v>
                </c:pt>
                <c:pt idx="2">
                  <c:v>0.1</c:v>
                </c:pt>
                <c:pt idx="3">
                  <c:v>0.6</c:v>
                </c:pt>
                <c:pt idx="4">
                  <c:v>0.2</c:v>
                </c:pt>
              </c:numCache>
            </c:numRef>
          </c:val>
          <c:extLst>
            <c:ext xmlns:c16="http://schemas.microsoft.com/office/drawing/2014/chart" uri="{C3380CC4-5D6E-409C-BE32-E72D297353CC}">
              <c16:uniqueId val="{00000000-0916-43AB-9628-E17E118C32AA}"/>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2.4</c:v>
                </c:pt>
                <c:pt idx="1">
                  <c:v>4.0999999999999996</c:v>
                </c:pt>
                <c:pt idx="2">
                  <c:v>2.2000000000000002</c:v>
                </c:pt>
                <c:pt idx="3">
                  <c:v>2.4</c:v>
                </c:pt>
                <c:pt idx="4">
                  <c:v>3.7</c:v>
                </c:pt>
              </c:numCache>
            </c:numRef>
          </c:val>
          <c:smooth val="0"/>
          <c:extLst>
            <c:ext xmlns:c16="http://schemas.microsoft.com/office/drawing/2014/chart" uri="{C3380CC4-5D6E-409C-BE32-E72D297353CC}">
              <c16:uniqueId val="{00000001-0916-43AB-9628-E17E118C32AA}"/>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700.9</c:v>
                </c:pt>
                <c:pt idx="1">
                  <c:v>702.8</c:v>
                </c:pt>
                <c:pt idx="2">
                  <c:v>659.2</c:v>
                </c:pt>
                <c:pt idx="3">
                  <c:v>613.4</c:v>
                </c:pt>
                <c:pt idx="4">
                  <c:v>561.9</c:v>
                </c:pt>
              </c:numCache>
            </c:numRef>
          </c:val>
          <c:extLst>
            <c:ext xmlns:c16="http://schemas.microsoft.com/office/drawing/2014/chart" uri="{C3380CC4-5D6E-409C-BE32-E72D297353CC}">
              <c16:uniqueId val="{00000000-BCB3-4E9A-A059-6FD5A9489947}"/>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494.6</c:v>
                </c:pt>
                <c:pt idx="1">
                  <c:v>469.5</c:v>
                </c:pt>
                <c:pt idx="2">
                  <c:v>391.3</c:v>
                </c:pt>
                <c:pt idx="3">
                  <c:v>270.5</c:v>
                </c:pt>
                <c:pt idx="4">
                  <c:v>252.2</c:v>
                </c:pt>
              </c:numCache>
            </c:numRef>
          </c:val>
          <c:smooth val="0"/>
          <c:extLst>
            <c:ext xmlns:c16="http://schemas.microsoft.com/office/drawing/2014/chart" uri="{C3380CC4-5D6E-409C-BE32-E72D297353CC}">
              <c16:uniqueId val="{00000001-BCB3-4E9A-A059-6FD5A9489947}"/>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10.4</c:v>
                </c:pt>
                <c:pt idx="1">
                  <c:v>15.7</c:v>
                </c:pt>
                <c:pt idx="2">
                  <c:v>20.9</c:v>
                </c:pt>
                <c:pt idx="3">
                  <c:v>26.1</c:v>
                </c:pt>
                <c:pt idx="4">
                  <c:v>31.3</c:v>
                </c:pt>
              </c:numCache>
            </c:numRef>
          </c:val>
          <c:extLst>
            <c:ext xmlns:c16="http://schemas.microsoft.com/office/drawing/2014/chart" uri="{C3380CC4-5D6E-409C-BE32-E72D297353CC}">
              <c16:uniqueId val="{00000000-3585-426A-85F7-46DFD1E4355D}"/>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11.5</c:v>
                </c:pt>
                <c:pt idx="1">
                  <c:v>16.100000000000001</c:v>
                </c:pt>
                <c:pt idx="2">
                  <c:v>22.3</c:v>
                </c:pt>
                <c:pt idx="3">
                  <c:v>27.3</c:v>
                </c:pt>
                <c:pt idx="4">
                  <c:v>32.5</c:v>
                </c:pt>
              </c:numCache>
            </c:numRef>
          </c:val>
          <c:smooth val="0"/>
          <c:extLst>
            <c:ext xmlns:c16="http://schemas.microsoft.com/office/drawing/2014/chart" uri="{C3380CC4-5D6E-409C-BE32-E72D297353CC}">
              <c16:uniqueId val="{00000001-3585-426A-85F7-46DFD1E4355D}"/>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AA1-45C1-BE9E-959FA84AA0A1}"/>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1AA1-45C1-BE9E-959FA84AA0A1}"/>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92491" y="7347075"/>
          <a:ext cx="5745236"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509570" y="7347075"/>
          <a:ext cx="574795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529370" y="7347075"/>
          <a:ext cx="5745237"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550531" y="7347075"/>
          <a:ext cx="575748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97545" y="7347075"/>
          <a:ext cx="5754761"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9992" y="12273395"/>
          <a:ext cx="5743415" cy="294796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9992" y="15378546"/>
          <a:ext cx="5743415" cy="29341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9992" y="18487159"/>
          <a:ext cx="5743415" cy="29341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9992" y="21578455"/>
          <a:ext cx="5743415" cy="29341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9992" y="24633383"/>
          <a:ext cx="5743415" cy="29341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72756" y="12273395"/>
          <a:ext cx="5249127" cy="294796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72756" y="15378546"/>
          <a:ext cx="5249127" cy="29341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72756" y="18487159"/>
          <a:ext cx="5249127" cy="29341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72756" y="21578455"/>
          <a:ext cx="5249127" cy="29341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72756" y="24633383"/>
          <a:ext cx="5249127" cy="29341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92108" y="12273395"/>
          <a:ext cx="5249128" cy="294796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92108" y="15378546"/>
          <a:ext cx="5249128" cy="29341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92108" y="18487159"/>
          <a:ext cx="5249128" cy="29341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92108" y="21578455"/>
          <a:ext cx="5249128" cy="29341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92108" y="24633383"/>
          <a:ext cx="5249128" cy="29341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925315" y="12273395"/>
          <a:ext cx="5249128" cy="294796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925315" y="15378546"/>
          <a:ext cx="5249128" cy="29341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925315" y="18487159"/>
          <a:ext cx="5249128" cy="29341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925315" y="21578455"/>
          <a:ext cx="5249128" cy="29341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925315" y="24633383"/>
          <a:ext cx="5249128" cy="29341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96622" y="12273395"/>
          <a:ext cx="5249127" cy="294796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96622" y="15378546"/>
          <a:ext cx="5249127" cy="29341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96622" y="18487159"/>
          <a:ext cx="5249127" cy="29341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96622" y="21578455"/>
          <a:ext cx="5249127" cy="29341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96622" y="24633383"/>
          <a:ext cx="5249127" cy="29341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339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340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340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340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340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340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340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3406"/>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3407"/>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340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340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3410"/>
                </a:ext>
              </a:extLst>
            </xdr:cNvPicPr>
          </xdr:nvPicPr>
          <xdr:blipFill>
            <a:blip xmlns:r="http://schemas.openxmlformats.org/officeDocument/2006/relationships" r:embed="rId41"/>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3411"/>
                </a:ext>
              </a:extLst>
            </xdr:cNvPicPr>
          </xdr:nvPicPr>
          <xdr:blipFill>
            <a:blip xmlns:r="http://schemas.openxmlformats.org/officeDocument/2006/relationships" r:embed="rId41"/>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3412"/>
                </a:ext>
              </a:extLst>
            </xdr:cNvPicPr>
          </xdr:nvPicPr>
          <xdr:blipFill>
            <a:blip xmlns:r="http://schemas.openxmlformats.org/officeDocument/2006/relationships" r:embed="rId42"/>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3413"/>
                </a:ext>
              </a:extLst>
            </xdr:cNvPicPr>
          </xdr:nvPicPr>
          <xdr:blipFill>
            <a:blip xmlns:r="http://schemas.openxmlformats.org/officeDocument/2006/relationships" r:embed="rId43"/>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3414"/>
                </a:ext>
              </a:extLst>
            </xdr:cNvPicPr>
          </xdr:nvPicPr>
          <xdr:blipFill>
            <a:blip xmlns:r="http://schemas.openxmlformats.org/officeDocument/2006/relationships" r:embed="rId44"/>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3415"/>
                </a:ext>
              </a:extLst>
            </xdr:cNvPicPr>
          </xdr:nvPicPr>
          <xdr:blipFill>
            <a:blip xmlns:r="http://schemas.openxmlformats.org/officeDocument/2006/relationships" r:embed="rId45"/>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3416"/>
                </a:ext>
              </a:extLst>
            </xdr:cNvPicPr>
          </xdr:nvPicPr>
          <xdr:blipFill>
            <a:blip xmlns:r="http://schemas.openxmlformats.org/officeDocument/2006/relationships" r:embed="rId45"/>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3417"/>
                </a:ext>
              </a:extLst>
            </xdr:cNvPicPr>
          </xdr:nvPicPr>
          <xdr:blipFill>
            <a:blip xmlns:r="http://schemas.openxmlformats.org/officeDocument/2006/relationships" r:embed="rId43"/>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3418"/>
                </a:ext>
              </a:extLst>
            </xdr:cNvPicPr>
          </xdr:nvPicPr>
          <xdr:blipFill>
            <a:blip xmlns:r="http://schemas.openxmlformats.org/officeDocument/2006/relationships" r:embed="rId43"/>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3419"/>
                </a:ext>
              </a:extLst>
            </xdr:cNvPicPr>
          </xdr:nvPicPr>
          <xdr:blipFill>
            <a:blip xmlns:r="http://schemas.openxmlformats.org/officeDocument/2006/relationships" r:embed="rId46"/>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3420"/>
                </a:ext>
              </a:extLst>
            </xdr:cNvPicPr>
          </xdr:nvPicPr>
          <xdr:blipFill>
            <a:blip xmlns:r="http://schemas.openxmlformats.org/officeDocument/2006/relationships" r:embed="rId45"/>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3421"/>
                </a:ext>
              </a:extLst>
            </xdr:cNvPicPr>
          </xdr:nvPicPr>
          <xdr:blipFill>
            <a:blip xmlns:r="http://schemas.openxmlformats.org/officeDocument/2006/relationships" r:embed="rId44"/>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3422"/>
                </a:ext>
              </a:extLst>
            </xdr:cNvPicPr>
          </xdr:nvPicPr>
          <xdr:blipFill>
            <a:blip xmlns:r="http://schemas.openxmlformats.org/officeDocument/2006/relationships" r:embed="rId43"/>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3423"/>
                </a:ext>
              </a:extLst>
            </xdr:cNvPicPr>
          </xdr:nvPicPr>
          <xdr:blipFill>
            <a:blip xmlns:r="http://schemas.openxmlformats.org/officeDocument/2006/relationships" r:embed="rId46"/>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3424"/>
                </a:ext>
              </a:extLst>
            </xdr:cNvPicPr>
          </xdr:nvPicPr>
          <xdr:blipFill>
            <a:blip xmlns:r="http://schemas.openxmlformats.org/officeDocument/2006/relationships" r:embed="rId47"/>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3425"/>
                </a:ext>
              </a:extLst>
            </xdr:cNvPicPr>
          </xdr:nvPicPr>
          <xdr:blipFill>
            <a:blip xmlns:r="http://schemas.openxmlformats.org/officeDocument/2006/relationships" r:embed="rId48"/>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3426"/>
                </a:ext>
              </a:extLst>
            </xdr:cNvPicPr>
          </xdr:nvPicPr>
          <xdr:blipFill>
            <a:blip xmlns:r="http://schemas.openxmlformats.org/officeDocument/2006/relationships" r:embed="rId49"/>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3427"/>
                </a:ext>
              </a:extLst>
            </xdr:cNvPicPr>
          </xdr:nvPicPr>
          <xdr:blipFill>
            <a:blip xmlns:r="http://schemas.openxmlformats.org/officeDocument/2006/relationships" r:embed="rId50"/>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3428"/>
                </a:ext>
              </a:extLst>
            </xdr:cNvPicPr>
          </xdr:nvPicPr>
          <xdr:blipFill>
            <a:blip xmlns:r="http://schemas.openxmlformats.org/officeDocument/2006/relationships" r:embed="rId51"/>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331144</xdr:colOff>
          <xdr:row>43</xdr:row>
          <xdr:rowOff>137949</xdr:rowOff>
        </xdr:from>
        <xdr:to>
          <xdr:col>14</xdr:col>
          <xdr:colOff>118873</xdr:colOff>
          <xdr:row>56</xdr:row>
          <xdr:rowOff>37256</xdr:rowOff>
        </xdr:to>
        <xdr:pic>
          <xdr:nvPicPr>
            <xdr:cNvPr id="108" name="TXT水力_設備利用率">
              <a:extLst>
                <a:ext uri="{FF2B5EF4-FFF2-40B4-BE49-F238E27FC236}">
                  <a16:creationId xmlns:a16="http://schemas.microsoft.com/office/drawing/2014/main" id="{00000000-0008-0000-0000-0000B0160000}"/>
                </a:ext>
              </a:extLst>
            </xdr:cNvPr>
            <xdr:cNvPicPr>
              <a:picLocks noChangeAspect="1" noChangeArrowheads="1"/>
              <a:extLst>
                <a:ext uri="{84589F7E-364E-4C9E-8A38-B11213B215E9}">
                  <a14:cameraTool cellRange="データ!$E$22:$I$35" spid="_x0000_s3429"/>
                </a:ext>
              </a:extLst>
            </xdr:cNvPicPr>
          </xdr:nvPicPr>
          <xdr:blipFill>
            <a:blip xmlns:r="http://schemas.openxmlformats.org/officeDocument/2006/relationships" r:embed="rId52"/>
            <a:srcRect/>
            <a:stretch>
              <a:fillRect/>
            </a:stretch>
          </xdr:blipFill>
          <xdr:spPr bwMode="auto">
            <a:xfrm>
              <a:off x="7053073" y="126156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58</xdr:row>
          <xdr:rowOff>85725</xdr:rowOff>
        </xdr:from>
        <xdr:to>
          <xdr:col>14</xdr:col>
          <xdr:colOff>118874</xdr:colOff>
          <xdr:row>70</xdr:row>
          <xdr:rowOff>189139</xdr:rowOff>
        </xdr:to>
        <xdr:pic>
          <xdr:nvPicPr>
            <xdr:cNvPr id="109" name="TXT水力_修繕費比率">
              <a:extLst>
                <a:ext uri="{FF2B5EF4-FFF2-40B4-BE49-F238E27FC236}">
                  <a16:creationId xmlns:a16="http://schemas.microsoft.com/office/drawing/2014/main" id="{00000000-0008-0000-0000-0000B1160000}"/>
                </a:ext>
              </a:extLst>
            </xdr:cNvPr>
            <xdr:cNvPicPr>
              <a:picLocks noChangeAspect="1" noChangeArrowheads="1"/>
              <a:extLst>
                <a:ext uri="{84589F7E-364E-4C9E-8A38-B11213B215E9}">
                  <a14:cameraTool cellRange="データ!$E$22:$I$35" spid="_x0000_s3430"/>
                </a:ext>
              </a:extLst>
            </xdr:cNvPicPr>
          </xdr:nvPicPr>
          <xdr:blipFill>
            <a:blip xmlns:r="http://schemas.openxmlformats.org/officeDocument/2006/relationships" r:embed="rId52"/>
            <a:srcRect/>
            <a:stretch>
              <a:fillRect/>
            </a:stretch>
          </xdr:blipFill>
          <xdr:spPr bwMode="auto">
            <a:xfrm>
              <a:off x="7053074"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73</xdr:row>
          <xdr:rowOff>70756</xdr:rowOff>
        </xdr:from>
        <xdr:to>
          <xdr:col>14</xdr:col>
          <xdr:colOff>118874</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B2160000}"/>
                </a:ext>
              </a:extLst>
            </xdr:cNvPr>
            <xdr:cNvPicPr>
              <a:picLocks noChangeAspect="1" noChangeArrowheads="1"/>
              <a:extLst>
                <a:ext uri="{84589F7E-364E-4C9E-8A38-B11213B215E9}">
                  <a14:cameraTool cellRange="データ!$E$22:$I$35" spid="_x0000_s3431"/>
                </a:ext>
              </a:extLst>
            </xdr:cNvPicPr>
          </xdr:nvPicPr>
          <xdr:blipFill>
            <a:blip xmlns:r="http://schemas.openxmlformats.org/officeDocument/2006/relationships" r:embed="rId52"/>
            <a:srcRect/>
            <a:stretch>
              <a:fillRect/>
            </a:stretch>
          </xdr:blipFill>
          <xdr:spPr bwMode="auto">
            <a:xfrm>
              <a:off x="7053074"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88</xdr:row>
          <xdr:rowOff>9524</xdr:rowOff>
        </xdr:from>
        <xdr:to>
          <xdr:col>14</xdr:col>
          <xdr:colOff>118874</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B3160000}"/>
                </a:ext>
              </a:extLst>
            </xdr:cNvPr>
            <xdr:cNvPicPr>
              <a:picLocks noChangeAspect="1" noChangeArrowheads="1"/>
              <a:extLst>
                <a:ext uri="{84589F7E-364E-4C9E-8A38-B11213B215E9}">
                  <a14:cameraTool cellRange="データ!$E$22:$I$35" spid="_x0000_s3432"/>
                </a:ext>
              </a:extLst>
            </xdr:cNvPicPr>
          </xdr:nvPicPr>
          <xdr:blipFill>
            <a:blip xmlns:r="http://schemas.openxmlformats.org/officeDocument/2006/relationships" r:embed="rId52"/>
            <a:srcRect/>
            <a:stretch>
              <a:fillRect/>
            </a:stretch>
          </xdr:blipFill>
          <xdr:spPr bwMode="auto">
            <a:xfrm>
              <a:off x="7053074" y="21672095"/>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331145</xdr:colOff>
          <xdr:row>102</xdr:row>
          <xdr:rowOff>123824</xdr:rowOff>
        </xdr:from>
        <xdr:to>
          <xdr:col>14</xdr:col>
          <xdr:colOff>118874</xdr:colOff>
          <xdr:row>115</xdr:row>
          <xdr:rowOff>23131</xdr:rowOff>
        </xdr:to>
        <xdr:pic>
          <xdr:nvPicPr>
            <xdr:cNvPr id="112" name="TXT水力_FIT収入割合">
              <a:extLst>
                <a:ext uri="{FF2B5EF4-FFF2-40B4-BE49-F238E27FC236}">
                  <a16:creationId xmlns:a16="http://schemas.microsoft.com/office/drawing/2014/main" id="{00000000-0008-0000-0000-0000B4160000}"/>
                </a:ext>
              </a:extLst>
            </xdr:cNvPr>
            <xdr:cNvPicPr>
              <a:picLocks noChangeAspect="1" noChangeArrowheads="1"/>
              <a:extLst>
                <a:ext uri="{84589F7E-364E-4C9E-8A38-B11213B215E9}">
                  <a14:cameraTool cellRange="データ!$E$22:$I$35" spid="_x0000_s3433"/>
                </a:ext>
              </a:extLst>
            </xdr:cNvPicPr>
          </xdr:nvPicPr>
          <xdr:blipFill>
            <a:blip xmlns:r="http://schemas.openxmlformats.org/officeDocument/2006/relationships" r:embed="rId52"/>
            <a:srcRect/>
            <a:stretch>
              <a:fillRect/>
            </a:stretch>
          </xdr:blipFill>
          <xdr:spPr bwMode="auto">
            <a:xfrm>
              <a:off x="7053074" y="24643895"/>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3434"/>
                </a:ext>
              </a:extLst>
            </xdr:cNvPicPr>
          </xdr:nvPicPr>
          <xdr:blipFill>
            <a:blip xmlns:r="http://schemas.openxmlformats.org/officeDocument/2006/relationships" r:embed="rId52"/>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3435"/>
                </a:ext>
              </a:extLst>
            </xdr:cNvPicPr>
          </xdr:nvPicPr>
          <xdr:blipFill>
            <a:blip xmlns:r="http://schemas.openxmlformats.org/officeDocument/2006/relationships" r:embed="rId52"/>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3436"/>
                </a:ext>
              </a:extLst>
            </xdr:cNvPicPr>
          </xdr:nvPicPr>
          <xdr:blipFill>
            <a:blip xmlns:r="http://schemas.openxmlformats.org/officeDocument/2006/relationships" r:embed="rId52"/>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3437"/>
                </a:ext>
              </a:extLst>
            </xdr:cNvPicPr>
          </xdr:nvPicPr>
          <xdr:blipFill>
            <a:blip xmlns:r="http://schemas.openxmlformats.org/officeDocument/2006/relationships" r:embed="rId52"/>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3438"/>
                </a:ext>
              </a:extLst>
            </xdr:cNvPicPr>
          </xdr:nvPicPr>
          <xdr:blipFill>
            <a:blip xmlns:r="http://schemas.openxmlformats.org/officeDocument/2006/relationships" r:embed="rId52"/>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3439"/>
                </a:ext>
              </a:extLst>
            </xdr:cNvPicPr>
          </xdr:nvPicPr>
          <xdr:blipFill>
            <a:blip xmlns:r="http://schemas.openxmlformats.org/officeDocument/2006/relationships" r:embed="rId52"/>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3440"/>
                </a:ext>
              </a:extLst>
            </xdr:cNvPicPr>
          </xdr:nvPicPr>
          <xdr:blipFill>
            <a:blip xmlns:r="http://schemas.openxmlformats.org/officeDocument/2006/relationships" r:embed="rId52"/>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3441"/>
                </a:ext>
              </a:extLst>
            </xdr:cNvPicPr>
          </xdr:nvPicPr>
          <xdr:blipFill>
            <a:blip xmlns:r="http://schemas.openxmlformats.org/officeDocument/2006/relationships" r:embed="rId52"/>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3442"/>
                </a:ext>
              </a:extLst>
            </xdr:cNvPicPr>
          </xdr:nvPicPr>
          <xdr:blipFill>
            <a:blip xmlns:r="http://schemas.openxmlformats.org/officeDocument/2006/relationships" r:embed="rId52"/>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3443"/>
                </a:ext>
              </a:extLst>
            </xdr:cNvPicPr>
          </xdr:nvPicPr>
          <xdr:blipFill>
            <a:blip xmlns:r="http://schemas.openxmlformats.org/officeDocument/2006/relationships" r:embed="rId52"/>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50" zoomScaleNormal="50" workbookViewId="0"/>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茨城県　美浦村</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非設置</v>
      </c>
      <c r="K3" s="128"/>
      <c r="L3" s="128"/>
      <c r="M3" s="128"/>
      <c r="N3" s="129">
        <f>データ!L6</f>
        <v>21.1</v>
      </c>
      <c r="O3" s="129"/>
      <c r="P3" s="129"/>
      <c r="Q3" s="130"/>
      <c r="R3" s="1"/>
      <c r="S3" s="131" t="s">
        <v>8</v>
      </c>
      <c r="T3" s="132"/>
      <c r="U3" s="132"/>
      <c r="V3" s="132"/>
      <c r="W3" s="132"/>
      <c r="X3" s="132"/>
      <c r="Y3" s="132"/>
      <c r="Z3" s="132"/>
      <c r="AA3" s="132"/>
      <c r="AB3" s="132"/>
      <c r="AC3" s="132"/>
      <c r="AD3" s="132"/>
      <c r="AE3" s="132"/>
      <c r="AF3" s="132"/>
      <c r="AG3" s="132"/>
      <c r="AH3" s="133"/>
      <c r="AI3" s="1"/>
      <c r="AJ3" s="1"/>
      <c r="AK3" s="118" t="s">
        <v>259</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1</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204" t="s">
        <v>131</v>
      </c>
      <c r="G7" s="205"/>
      <c r="H7" s="205"/>
      <c r="I7" s="205"/>
      <c r="J7" s="206" t="s">
        <v>131</v>
      </c>
      <c r="K7" s="206"/>
      <c r="L7" s="206"/>
      <c r="M7" s="206"/>
      <c r="N7" s="145" t="str">
        <f>データ!T6</f>
        <v>無</v>
      </c>
      <c r="O7" s="145"/>
      <c r="P7" s="145"/>
      <c r="Q7" s="146"/>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49" t="s">
        <v>133</v>
      </c>
      <c r="C9" s="150"/>
      <c r="D9" s="150"/>
      <c r="E9" s="150"/>
      <c r="F9" s="151" t="str">
        <f>データ!V6</f>
        <v>-</v>
      </c>
      <c r="G9" s="151"/>
      <c r="H9" s="151"/>
      <c r="I9" s="151"/>
      <c r="J9" s="152"/>
      <c r="K9" s="152"/>
      <c r="L9" s="152"/>
      <c r="M9" s="152"/>
      <c r="N9" s="153"/>
      <c r="O9" s="153"/>
      <c r="P9" s="153"/>
      <c r="Q9" s="154"/>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5" t="str">
        <f>データ!B10</f>
        <v>H28</v>
      </c>
      <c r="G11" s="156"/>
      <c r="H11" s="155" t="str">
        <f>データ!C10</f>
        <v>H29</v>
      </c>
      <c r="I11" s="156"/>
      <c r="J11" s="155" t="str">
        <f>データ!D10</f>
        <v>H30</v>
      </c>
      <c r="K11" s="156"/>
      <c r="L11" s="155" t="str">
        <f>データ!E10</f>
        <v>R01</v>
      </c>
      <c r="M11" s="156"/>
      <c r="N11" s="155" t="str">
        <f>データ!F10</f>
        <v>R02</v>
      </c>
      <c r="O11" s="157"/>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58" t="str">
        <f>データ!W6</f>
        <v>-</v>
      </c>
      <c r="G12" s="159"/>
      <c r="H12" s="158" t="str">
        <f>データ!X6</f>
        <v>-</v>
      </c>
      <c r="I12" s="159"/>
      <c r="J12" s="158" t="str">
        <f>データ!Y6</f>
        <v>-</v>
      </c>
      <c r="K12" s="159"/>
      <c r="L12" s="158" t="str">
        <f>データ!Z6</f>
        <v>-</v>
      </c>
      <c r="M12" s="159"/>
      <c r="N12" s="147" t="str">
        <f>データ!AA6</f>
        <v>-</v>
      </c>
      <c r="O12" s="148"/>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0" t="s">
        <v>22</v>
      </c>
      <c r="C13" s="161"/>
      <c r="D13" s="161"/>
      <c r="E13" s="162"/>
      <c r="F13" s="158" t="str">
        <f>データ!AB6</f>
        <v>-</v>
      </c>
      <c r="G13" s="159"/>
      <c r="H13" s="158" t="str">
        <f>データ!AC6</f>
        <v>-</v>
      </c>
      <c r="I13" s="159"/>
      <c r="J13" s="158" t="str">
        <f>データ!AD6</f>
        <v>-</v>
      </c>
      <c r="K13" s="159"/>
      <c r="L13" s="158" t="str">
        <f>データ!AE6</f>
        <v>-</v>
      </c>
      <c r="M13" s="159"/>
      <c r="N13" s="147" t="str">
        <f>データ!AF6</f>
        <v>-</v>
      </c>
      <c r="O13" s="148"/>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0" t="s">
        <v>23</v>
      </c>
      <c r="C14" s="161"/>
      <c r="D14" s="161"/>
      <c r="E14" s="162"/>
      <c r="F14" s="158" t="str">
        <f>データ!AG6</f>
        <v>-</v>
      </c>
      <c r="G14" s="159"/>
      <c r="H14" s="158" t="str">
        <f>データ!AH6</f>
        <v>-</v>
      </c>
      <c r="I14" s="159"/>
      <c r="J14" s="158" t="str">
        <f>データ!AI6</f>
        <v>-</v>
      </c>
      <c r="K14" s="159"/>
      <c r="L14" s="158" t="str">
        <f>データ!AJ6</f>
        <v>-</v>
      </c>
      <c r="M14" s="159"/>
      <c r="N14" s="147" t="str">
        <f>データ!AK6</f>
        <v>-</v>
      </c>
      <c r="O14" s="148"/>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5" t="s">
        <v>24</v>
      </c>
      <c r="C15" s="166"/>
      <c r="D15" s="166"/>
      <c r="E15" s="167"/>
      <c r="F15" s="168">
        <f>データ!AL6</f>
        <v>2824</v>
      </c>
      <c r="G15" s="168"/>
      <c r="H15" s="168">
        <f>データ!AM6</f>
        <v>2809</v>
      </c>
      <c r="I15" s="168"/>
      <c r="J15" s="168">
        <f>データ!AN6</f>
        <v>2781</v>
      </c>
      <c r="K15" s="168"/>
      <c r="L15" s="168">
        <f>データ!AO6</f>
        <v>2757</v>
      </c>
      <c r="M15" s="168"/>
      <c r="N15" s="169">
        <f>データ!AP6</f>
        <v>2759</v>
      </c>
      <c r="O15" s="170"/>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1" t="s">
        <v>25</v>
      </c>
      <c r="C16" s="172"/>
      <c r="D16" s="172"/>
      <c r="E16" s="173"/>
      <c r="F16" s="174">
        <f>データ!AQ6</f>
        <v>2824</v>
      </c>
      <c r="G16" s="174"/>
      <c r="H16" s="174">
        <f>データ!AR6</f>
        <v>2809</v>
      </c>
      <c r="I16" s="174"/>
      <c r="J16" s="174">
        <f>データ!AS6</f>
        <v>2781</v>
      </c>
      <c r="K16" s="174"/>
      <c r="L16" s="174">
        <f>データ!AT6</f>
        <v>2757</v>
      </c>
      <c r="M16" s="174"/>
      <c r="N16" s="163">
        <f>データ!AU6</f>
        <v>2759</v>
      </c>
      <c r="O16" s="164"/>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5"/>
      <c r="C18" s="176"/>
      <c r="D18" s="176"/>
      <c r="E18" s="176"/>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1" t="s">
        <v>28</v>
      </c>
      <c r="C19" s="172"/>
      <c r="D19" s="172"/>
      <c r="E19" s="173"/>
      <c r="F19" s="177" t="str">
        <f>データ!AV6</f>
        <v>-</v>
      </c>
      <c r="G19" s="177"/>
      <c r="H19" s="177"/>
      <c r="I19" s="177">
        <f>データ!AW6</f>
        <v>99286</v>
      </c>
      <c r="J19" s="177"/>
      <c r="K19" s="177"/>
      <c r="L19" s="177">
        <f>データ!AX6</f>
        <v>99286</v>
      </c>
      <c r="M19" s="177"/>
      <c r="N19" s="177"/>
      <c r="O19" s="178"/>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79" t="s">
        <v>31</v>
      </c>
      <c r="AL39" s="180"/>
      <c r="AM39" s="180"/>
      <c r="AN39" s="180"/>
      <c r="AO39" s="180"/>
      <c r="AP39" s="180"/>
      <c r="AQ39" s="18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260</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2"/>
      <c r="C42" s="183"/>
      <c r="D42" s="183"/>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79" t="s">
        <v>34</v>
      </c>
      <c r="AL97" s="180"/>
      <c r="AM97" s="180"/>
      <c r="AN97" s="180"/>
      <c r="AO97" s="180"/>
      <c r="AP97" s="180"/>
      <c r="AQ97" s="18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4"/>
      <c r="AL98" s="185"/>
      <c r="AM98" s="185"/>
      <c r="AN98" s="185"/>
      <c r="AO98" s="185"/>
      <c r="AP98" s="185"/>
      <c r="AQ98" s="186"/>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87" t="s">
        <v>261</v>
      </c>
      <c r="AL99" s="188"/>
      <c r="AM99" s="188"/>
      <c r="AN99" s="188"/>
      <c r="AO99" s="188"/>
      <c r="AP99" s="188"/>
      <c r="AQ99" s="189"/>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87"/>
      <c r="AL100" s="188"/>
      <c r="AM100" s="188"/>
      <c r="AN100" s="188"/>
      <c r="AO100" s="188"/>
      <c r="AP100" s="188"/>
      <c r="AQ100" s="189"/>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87"/>
      <c r="AL101" s="188"/>
      <c r="AM101" s="188"/>
      <c r="AN101" s="188"/>
      <c r="AO101" s="188"/>
      <c r="AP101" s="188"/>
      <c r="AQ101" s="189"/>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87"/>
      <c r="AL102" s="188"/>
      <c r="AM102" s="188"/>
      <c r="AN102" s="188"/>
      <c r="AO102" s="188"/>
      <c r="AP102" s="188"/>
      <c r="AQ102" s="189"/>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87"/>
      <c r="AL103" s="188"/>
      <c r="AM103" s="188"/>
      <c r="AN103" s="188"/>
      <c r="AO103" s="188"/>
      <c r="AP103" s="188"/>
      <c r="AQ103" s="189"/>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87"/>
      <c r="AL104" s="188"/>
      <c r="AM104" s="188"/>
      <c r="AN104" s="188"/>
      <c r="AO104" s="188"/>
      <c r="AP104" s="188"/>
      <c r="AQ104" s="189"/>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87"/>
      <c r="AL105" s="188"/>
      <c r="AM105" s="188"/>
      <c r="AN105" s="188"/>
      <c r="AO105" s="188"/>
      <c r="AP105" s="188"/>
      <c r="AQ105" s="189"/>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87"/>
      <c r="AL106" s="188"/>
      <c r="AM106" s="188"/>
      <c r="AN106" s="188"/>
      <c r="AO106" s="188"/>
      <c r="AP106" s="188"/>
      <c r="AQ106" s="189"/>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87"/>
      <c r="AL107" s="188"/>
      <c r="AM107" s="188"/>
      <c r="AN107" s="188"/>
      <c r="AO107" s="188"/>
      <c r="AP107" s="188"/>
      <c r="AQ107" s="189"/>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87"/>
      <c r="AL108" s="188"/>
      <c r="AM108" s="188"/>
      <c r="AN108" s="188"/>
      <c r="AO108" s="188"/>
      <c r="AP108" s="188"/>
      <c r="AQ108" s="189"/>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87"/>
      <c r="AL109" s="188"/>
      <c r="AM109" s="188"/>
      <c r="AN109" s="188"/>
      <c r="AO109" s="188"/>
      <c r="AP109" s="188"/>
      <c r="AQ109" s="189"/>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87"/>
      <c r="AL110" s="188"/>
      <c r="AM110" s="188"/>
      <c r="AN110" s="188"/>
      <c r="AO110" s="188"/>
      <c r="AP110" s="188"/>
      <c r="AQ110" s="189"/>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87"/>
      <c r="AL111" s="188"/>
      <c r="AM111" s="188"/>
      <c r="AN111" s="188"/>
      <c r="AO111" s="188"/>
      <c r="AP111" s="188"/>
      <c r="AQ111" s="189"/>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87"/>
      <c r="AL112" s="188"/>
      <c r="AM112" s="188"/>
      <c r="AN112" s="188"/>
      <c r="AO112" s="188"/>
      <c r="AP112" s="188"/>
      <c r="AQ112" s="189"/>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87"/>
      <c r="AL113" s="188"/>
      <c r="AM113" s="188"/>
      <c r="AN113" s="188"/>
      <c r="AO113" s="188"/>
      <c r="AP113" s="188"/>
      <c r="AQ113" s="189"/>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87"/>
      <c r="AL114" s="188"/>
      <c r="AM114" s="188"/>
      <c r="AN114" s="188"/>
      <c r="AO114" s="188"/>
      <c r="AP114" s="188"/>
      <c r="AQ114" s="189"/>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87"/>
      <c r="AL115" s="188"/>
      <c r="AM115" s="188"/>
      <c r="AN115" s="188"/>
      <c r="AO115" s="188"/>
      <c r="AP115" s="188"/>
      <c r="AQ115" s="189"/>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87"/>
      <c r="AL116" s="188"/>
      <c r="AM116" s="188"/>
      <c r="AN116" s="188"/>
      <c r="AO116" s="188"/>
      <c r="AP116" s="188"/>
      <c r="AQ116" s="189"/>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0"/>
      <c r="AL117" s="191"/>
      <c r="AM117" s="191"/>
      <c r="AN117" s="191"/>
      <c r="AO117" s="191"/>
      <c r="AP117" s="191"/>
      <c r="AQ117" s="192"/>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（最大出力合計1,980kW）</v>
      </c>
      <c r="D123" s="5" t="str">
        <f>データ!EX9</f>
        <v>（最大出力合計-kW）</v>
      </c>
      <c r="E123" s="5" t="str">
        <f>データ!GW9</f>
        <v>（最大出力合計-kW）</v>
      </c>
      <c r="F123" s="5" t="str">
        <f>データ!IV9</f>
        <v>（最大出力合計-kW）</v>
      </c>
      <c r="G123" s="5" t="str">
        <f>データ!KU9</f>
        <v>（最大出力合計1,980kW）</v>
      </c>
    </row>
  </sheetData>
  <sheetProtection algorithmName="SHA-512" hashValue="VOB5ooo73hSxWWyTev+eAF99WiUkz7MUkRqEFUA8MrK/geSY+0bRMt5qpzkSvUHlN2sLwkGHfNuZckpkuywo9g==" saltValue="ISpl3n6gmY0mqOOKcPPib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54" x14ac:dyDescent="0.15">
      <c r="A6" s="49" t="s">
        <v>119</v>
      </c>
      <c r="B6" s="67" t="str">
        <f>B7</f>
        <v>2020</v>
      </c>
      <c r="C6" s="67" t="str">
        <f t="shared" ref="C6:AX6" si="6">C7</f>
        <v>084425</v>
      </c>
      <c r="D6" s="67" t="str">
        <f t="shared" si="6"/>
        <v>46</v>
      </c>
      <c r="E6" s="67" t="str">
        <f t="shared" si="6"/>
        <v>04</v>
      </c>
      <c r="F6" s="67" t="str">
        <f t="shared" si="6"/>
        <v>0</v>
      </c>
      <c r="G6" s="67" t="str">
        <f t="shared" si="6"/>
        <v>000</v>
      </c>
      <c r="H6" s="67" t="str">
        <f t="shared" si="6"/>
        <v>茨城県　美浦村</v>
      </c>
      <c r="I6" s="67" t="str">
        <f t="shared" si="6"/>
        <v>法適用</v>
      </c>
      <c r="J6" s="67" t="str">
        <f t="shared" si="6"/>
        <v>電気事業</v>
      </c>
      <c r="K6" s="67" t="str">
        <f t="shared" si="6"/>
        <v>非設置</v>
      </c>
      <c r="L6" s="68">
        <f t="shared" si="6"/>
        <v>21.1</v>
      </c>
      <c r="M6" s="69" t="str">
        <f t="shared" si="6"/>
        <v>-</v>
      </c>
      <c r="N6" s="69" t="str">
        <f t="shared" si="6"/>
        <v>-</v>
      </c>
      <c r="O6" s="69" t="str">
        <f t="shared" si="6"/>
        <v>-</v>
      </c>
      <c r="P6" s="69">
        <f t="shared" si="6"/>
        <v>1</v>
      </c>
      <c r="Q6" s="69" t="str">
        <f t="shared" si="6"/>
        <v>-</v>
      </c>
      <c r="R6" s="70" t="str">
        <f>R7</f>
        <v>令和17年3月26日　美浦村メガソーラー発電所</v>
      </c>
      <c r="S6" s="71" t="str">
        <f t="shared" si="6"/>
        <v>令和17年3月26日　美浦村メガソーラー発電所</v>
      </c>
      <c r="T6" s="67" t="str">
        <f t="shared" si="6"/>
        <v>無</v>
      </c>
      <c r="U6" s="71" t="str">
        <f t="shared" si="6"/>
        <v>東京電力エナジーパートナー株式会社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2824</v>
      </c>
      <c r="AM6" s="69">
        <f t="shared" si="6"/>
        <v>2809</v>
      </c>
      <c r="AN6" s="69">
        <f t="shared" si="6"/>
        <v>2781</v>
      </c>
      <c r="AO6" s="69">
        <f t="shared" si="6"/>
        <v>2757</v>
      </c>
      <c r="AP6" s="69">
        <f t="shared" si="6"/>
        <v>2759</v>
      </c>
      <c r="AQ6" s="69">
        <f t="shared" si="6"/>
        <v>2824</v>
      </c>
      <c r="AR6" s="69">
        <f t="shared" si="6"/>
        <v>2809</v>
      </c>
      <c r="AS6" s="69">
        <f t="shared" si="6"/>
        <v>2781</v>
      </c>
      <c r="AT6" s="69">
        <f t="shared" si="6"/>
        <v>2757</v>
      </c>
      <c r="AU6" s="69">
        <f t="shared" si="6"/>
        <v>2759</v>
      </c>
      <c r="AV6" s="69" t="str">
        <f t="shared" si="6"/>
        <v>-</v>
      </c>
      <c r="AW6" s="69">
        <f t="shared" si="6"/>
        <v>99286</v>
      </c>
      <c r="AX6" s="69">
        <f t="shared" si="6"/>
        <v>99286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120</v>
      </c>
      <c r="C7" s="77" t="s">
        <v>121</v>
      </c>
      <c r="D7" s="77" t="s">
        <v>122</v>
      </c>
      <c r="E7" s="77" t="s">
        <v>123</v>
      </c>
      <c r="F7" s="77" t="s">
        <v>124</v>
      </c>
      <c r="G7" s="77" t="s">
        <v>125</v>
      </c>
      <c r="H7" s="77" t="s">
        <v>126</v>
      </c>
      <c r="I7" s="77" t="s">
        <v>127</v>
      </c>
      <c r="J7" s="77" t="s">
        <v>128</v>
      </c>
      <c r="K7" s="77" t="s">
        <v>129</v>
      </c>
      <c r="L7" s="78">
        <v>21.1</v>
      </c>
      <c r="M7" s="79" t="s">
        <v>130</v>
      </c>
      <c r="N7" s="79" t="s">
        <v>130</v>
      </c>
      <c r="O7" s="80" t="s">
        <v>130</v>
      </c>
      <c r="P7" s="80">
        <v>1</v>
      </c>
      <c r="Q7" s="80" t="s">
        <v>130</v>
      </c>
      <c r="R7" s="81" t="s">
        <v>131</v>
      </c>
      <c r="S7" s="81" t="s">
        <v>131</v>
      </c>
      <c r="T7" s="82" t="s">
        <v>132</v>
      </c>
      <c r="U7" s="81" t="s">
        <v>133</v>
      </c>
      <c r="V7" s="78" t="s">
        <v>130</v>
      </c>
      <c r="W7" s="80" t="s">
        <v>130</v>
      </c>
      <c r="X7" s="80" t="s">
        <v>130</v>
      </c>
      <c r="Y7" s="80" t="s">
        <v>130</v>
      </c>
      <c r="Z7" s="80" t="s">
        <v>130</v>
      </c>
      <c r="AA7" s="80" t="s">
        <v>130</v>
      </c>
      <c r="AB7" s="80" t="s">
        <v>130</v>
      </c>
      <c r="AC7" s="80" t="s">
        <v>130</v>
      </c>
      <c r="AD7" s="80" t="s">
        <v>130</v>
      </c>
      <c r="AE7" s="80" t="s">
        <v>130</v>
      </c>
      <c r="AF7" s="80" t="s">
        <v>130</v>
      </c>
      <c r="AG7" s="80" t="s">
        <v>130</v>
      </c>
      <c r="AH7" s="80" t="s">
        <v>130</v>
      </c>
      <c r="AI7" s="80" t="s">
        <v>130</v>
      </c>
      <c r="AJ7" s="80" t="s">
        <v>130</v>
      </c>
      <c r="AK7" s="80" t="s">
        <v>130</v>
      </c>
      <c r="AL7" s="80">
        <v>2824</v>
      </c>
      <c r="AM7" s="80">
        <v>2809</v>
      </c>
      <c r="AN7" s="80">
        <v>2781</v>
      </c>
      <c r="AO7" s="80">
        <v>2757</v>
      </c>
      <c r="AP7" s="80">
        <v>2759</v>
      </c>
      <c r="AQ7" s="80">
        <v>2824</v>
      </c>
      <c r="AR7" s="80">
        <v>2809</v>
      </c>
      <c r="AS7" s="80">
        <v>2781</v>
      </c>
      <c r="AT7" s="80">
        <v>2757</v>
      </c>
      <c r="AU7" s="80">
        <v>2759</v>
      </c>
      <c r="AV7" s="80" t="s">
        <v>130</v>
      </c>
      <c r="AW7" s="80">
        <v>99286</v>
      </c>
      <c r="AX7" s="80">
        <v>99286</v>
      </c>
      <c r="AY7" s="83">
        <v>233.3</v>
      </c>
      <c r="AZ7" s="83">
        <v>233.2</v>
      </c>
      <c r="BA7" s="83">
        <v>232.6</v>
      </c>
      <c r="BB7" s="83">
        <v>241.5</v>
      </c>
      <c r="BC7" s="83">
        <v>247.5</v>
      </c>
      <c r="BD7" s="83">
        <v>135.9</v>
      </c>
      <c r="BE7" s="83">
        <v>130.5</v>
      </c>
      <c r="BF7" s="83">
        <v>129.9</v>
      </c>
      <c r="BG7" s="83">
        <v>130.19999999999999</v>
      </c>
      <c r="BH7" s="83">
        <v>134.6</v>
      </c>
      <c r="BI7" s="83">
        <v>100</v>
      </c>
      <c r="BJ7" s="83">
        <v>247.2</v>
      </c>
      <c r="BK7" s="83">
        <v>246.8</v>
      </c>
      <c r="BL7" s="83">
        <v>246.3</v>
      </c>
      <c r="BM7" s="83">
        <v>255.3</v>
      </c>
      <c r="BN7" s="83">
        <v>260.60000000000002</v>
      </c>
      <c r="BO7" s="83">
        <v>136.30000000000001</v>
      </c>
      <c r="BP7" s="83">
        <v>130.69999999999999</v>
      </c>
      <c r="BQ7" s="83">
        <v>128.9</v>
      </c>
      <c r="BR7" s="83">
        <v>129.30000000000001</v>
      </c>
      <c r="BS7" s="83">
        <v>133.80000000000001</v>
      </c>
      <c r="BT7" s="83">
        <v>100</v>
      </c>
      <c r="BU7" s="83">
        <v>4941.7</v>
      </c>
      <c r="BV7" s="83">
        <v>482.7</v>
      </c>
      <c r="BW7" s="83">
        <v>488.7</v>
      </c>
      <c r="BX7" s="83">
        <v>491.7</v>
      </c>
      <c r="BY7" s="83">
        <v>493.2</v>
      </c>
      <c r="BZ7" s="83">
        <v>688</v>
      </c>
      <c r="CA7" s="83">
        <v>707.7</v>
      </c>
      <c r="CB7" s="83">
        <v>749.1</v>
      </c>
      <c r="CC7" s="83">
        <v>763.6</v>
      </c>
      <c r="CD7" s="83">
        <v>666.3</v>
      </c>
      <c r="CE7" s="83">
        <v>100</v>
      </c>
      <c r="CF7" s="83">
        <v>15433.2</v>
      </c>
      <c r="CG7" s="83">
        <v>15455.1</v>
      </c>
      <c r="CH7" s="83">
        <v>15472.7</v>
      </c>
      <c r="CI7" s="83">
        <v>14910</v>
      </c>
      <c r="CJ7" s="83">
        <v>14556.6</v>
      </c>
      <c r="CK7" s="83">
        <v>8260</v>
      </c>
      <c r="CL7" s="83">
        <v>8600.1</v>
      </c>
      <c r="CM7" s="83">
        <v>9078.5</v>
      </c>
      <c r="CN7" s="83">
        <v>9106</v>
      </c>
      <c r="CO7" s="83">
        <v>9268.1</v>
      </c>
      <c r="CP7" s="80">
        <v>91975</v>
      </c>
      <c r="CQ7" s="80">
        <v>91699</v>
      </c>
      <c r="CR7" s="80">
        <v>90892</v>
      </c>
      <c r="CS7" s="80">
        <v>91823</v>
      </c>
      <c r="CT7" s="80">
        <v>92713</v>
      </c>
      <c r="CU7" s="80">
        <v>1543942</v>
      </c>
      <c r="CV7" s="80">
        <v>1467681</v>
      </c>
      <c r="CW7" s="80">
        <v>1533303</v>
      </c>
      <c r="CX7" s="80">
        <v>1359753</v>
      </c>
      <c r="CY7" s="80">
        <v>1430009</v>
      </c>
      <c r="CZ7" s="80">
        <v>1980</v>
      </c>
      <c r="DA7" s="83">
        <v>16.3</v>
      </c>
      <c r="DB7" s="83">
        <v>16.2</v>
      </c>
      <c r="DC7" s="83">
        <v>16</v>
      </c>
      <c r="DD7" s="83">
        <v>15.9</v>
      </c>
      <c r="DE7" s="83">
        <v>15.9</v>
      </c>
      <c r="DF7" s="83">
        <v>36.200000000000003</v>
      </c>
      <c r="DG7" s="83">
        <v>36.5</v>
      </c>
      <c r="DH7" s="83">
        <v>35.299999999999997</v>
      </c>
      <c r="DI7" s="83">
        <v>35</v>
      </c>
      <c r="DJ7" s="83">
        <v>34.299999999999997</v>
      </c>
      <c r="DK7" s="83">
        <v>0.3</v>
      </c>
      <c r="DL7" s="83">
        <v>0.1</v>
      </c>
      <c r="DM7" s="83">
        <v>0.1</v>
      </c>
      <c r="DN7" s="83">
        <v>0.6</v>
      </c>
      <c r="DO7" s="83">
        <v>0.2</v>
      </c>
      <c r="DP7" s="83">
        <v>18.2</v>
      </c>
      <c r="DQ7" s="83">
        <v>20.9</v>
      </c>
      <c r="DR7" s="83">
        <v>21.1</v>
      </c>
      <c r="DS7" s="83">
        <v>19</v>
      </c>
      <c r="DT7" s="83">
        <v>20.6</v>
      </c>
      <c r="DU7" s="83">
        <v>700.9</v>
      </c>
      <c r="DV7" s="83">
        <v>702.8</v>
      </c>
      <c r="DW7" s="83">
        <v>659.2</v>
      </c>
      <c r="DX7" s="83">
        <v>613.4</v>
      </c>
      <c r="DY7" s="83">
        <v>561.9</v>
      </c>
      <c r="DZ7" s="83">
        <v>103.6</v>
      </c>
      <c r="EA7" s="83">
        <v>95.7</v>
      </c>
      <c r="EB7" s="83">
        <v>88.5</v>
      </c>
      <c r="EC7" s="83">
        <v>92.4</v>
      </c>
      <c r="ED7" s="83">
        <v>95.1</v>
      </c>
      <c r="EE7" s="83">
        <v>10.4</v>
      </c>
      <c r="EF7" s="83">
        <v>15.7</v>
      </c>
      <c r="EG7" s="83">
        <v>20.9</v>
      </c>
      <c r="EH7" s="83">
        <v>26.1</v>
      </c>
      <c r="EI7" s="83">
        <v>31.3</v>
      </c>
      <c r="EJ7" s="83">
        <v>60.3</v>
      </c>
      <c r="EK7" s="83">
        <v>60.2</v>
      </c>
      <c r="EL7" s="83">
        <v>61.2</v>
      </c>
      <c r="EM7" s="83">
        <v>61.9</v>
      </c>
      <c r="EN7" s="83">
        <v>62</v>
      </c>
      <c r="EO7" s="83">
        <v>100</v>
      </c>
      <c r="EP7" s="83">
        <v>100</v>
      </c>
      <c r="EQ7" s="83">
        <v>100</v>
      </c>
      <c r="ER7" s="83">
        <v>100</v>
      </c>
      <c r="ES7" s="83">
        <v>100</v>
      </c>
      <c r="ET7" s="83">
        <v>20.5</v>
      </c>
      <c r="EU7" s="83">
        <v>21.4</v>
      </c>
      <c r="EV7" s="83">
        <v>22.6</v>
      </c>
      <c r="EW7" s="83">
        <v>22.2</v>
      </c>
      <c r="EX7" s="83">
        <v>23</v>
      </c>
      <c r="EY7" s="80" t="s">
        <v>130</v>
      </c>
      <c r="EZ7" s="83" t="s">
        <v>130</v>
      </c>
      <c r="FA7" s="83" t="s">
        <v>130</v>
      </c>
      <c r="FB7" s="83" t="s">
        <v>130</v>
      </c>
      <c r="FC7" s="83" t="s">
        <v>130</v>
      </c>
      <c r="FD7" s="83" t="s">
        <v>130</v>
      </c>
      <c r="FE7" s="83">
        <v>37.299999999999997</v>
      </c>
      <c r="FF7" s="83">
        <v>38</v>
      </c>
      <c r="FG7" s="83">
        <v>36.5</v>
      </c>
      <c r="FH7" s="83">
        <v>36.6</v>
      </c>
      <c r="FI7" s="83">
        <v>35.799999999999997</v>
      </c>
      <c r="FJ7" s="83" t="s">
        <v>130</v>
      </c>
      <c r="FK7" s="83" t="s">
        <v>130</v>
      </c>
      <c r="FL7" s="83" t="s">
        <v>130</v>
      </c>
      <c r="FM7" s="83" t="s">
        <v>130</v>
      </c>
      <c r="FN7" s="83" t="s">
        <v>130</v>
      </c>
      <c r="FO7" s="83">
        <v>19.3</v>
      </c>
      <c r="FP7" s="83">
        <v>20.6</v>
      </c>
      <c r="FQ7" s="83">
        <v>21.6</v>
      </c>
      <c r="FR7" s="83">
        <v>20</v>
      </c>
      <c r="FS7" s="83">
        <v>22.1</v>
      </c>
      <c r="FT7" s="83" t="s">
        <v>130</v>
      </c>
      <c r="FU7" s="83" t="s">
        <v>130</v>
      </c>
      <c r="FV7" s="83" t="s">
        <v>130</v>
      </c>
      <c r="FW7" s="83" t="s">
        <v>130</v>
      </c>
      <c r="FX7" s="83" t="s">
        <v>130</v>
      </c>
      <c r="FY7" s="83">
        <v>83.3</v>
      </c>
      <c r="FZ7" s="83">
        <v>73.2</v>
      </c>
      <c r="GA7" s="83">
        <v>71.400000000000006</v>
      </c>
      <c r="GB7" s="83">
        <v>82</v>
      </c>
      <c r="GC7" s="83">
        <v>87.3</v>
      </c>
      <c r="GD7" s="83" t="s">
        <v>130</v>
      </c>
      <c r="GE7" s="83" t="s">
        <v>130</v>
      </c>
      <c r="GF7" s="83" t="s">
        <v>130</v>
      </c>
      <c r="GG7" s="83" t="s">
        <v>130</v>
      </c>
      <c r="GH7" s="83" t="s">
        <v>130</v>
      </c>
      <c r="GI7" s="83">
        <v>62.1</v>
      </c>
      <c r="GJ7" s="83">
        <v>62.6</v>
      </c>
      <c r="GK7" s="83">
        <v>63.4</v>
      </c>
      <c r="GL7" s="83">
        <v>63.8</v>
      </c>
      <c r="GM7" s="83">
        <v>63.6</v>
      </c>
      <c r="GN7" s="83" t="s">
        <v>130</v>
      </c>
      <c r="GO7" s="83" t="s">
        <v>130</v>
      </c>
      <c r="GP7" s="83" t="s">
        <v>130</v>
      </c>
      <c r="GQ7" s="83" t="s">
        <v>130</v>
      </c>
      <c r="GR7" s="83" t="s">
        <v>130</v>
      </c>
      <c r="GS7" s="83">
        <v>14.4</v>
      </c>
      <c r="GT7" s="83">
        <v>15.3</v>
      </c>
      <c r="GU7" s="83">
        <v>16.100000000000001</v>
      </c>
      <c r="GV7" s="83">
        <v>15.2</v>
      </c>
      <c r="GW7" s="83">
        <v>17.7</v>
      </c>
      <c r="GX7" s="80" t="s">
        <v>130</v>
      </c>
      <c r="GY7" s="83" t="s">
        <v>130</v>
      </c>
      <c r="GZ7" s="83" t="s">
        <v>130</v>
      </c>
      <c r="HA7" s="83" t="s">
        <v>130</v>
      </c>
      <c r="HB7" s="83" t="s">
        <v>130</v>
      </c>
      <c r="HC7" s="83" t="s">
        <v>130</v>
      </c>
      <c r="HD7" s="83">
        <v>30.4</v>
      </c>
      <c r="HE7" s="83">
        <v>31.1</v>
      </c>
      <c r="HF7" s="83">
        <v>31.5</v>
      </c>
      <c r="HG7" s="83">
        <v>21.3</v>
      </c>
      <c r="HH7" s="83">
        <v>11.7</v>
      </c>
      <c r="HI7" s="83" t="s">
        <v>130</v>
      </c>
      <c r="HJ7" s="83" t="s">
        <v>130</v>
      </c>
      <c r="HK7" s="83" t="s">
        <v>130</v>
      </c>
      <c r="HL7" s="83" t="s">
        <v>130</v>
      </c>
      <c r="HM7" s="83" t="s">
        <v>130</v>
      </c>
      <c r="HN7" s="83">
        <v>7.2</v>
      </c>
      <c r="HO7" s="83">
        <v>45.8</v>
      </c>
      <c r="HP7" s="83">
        <v>43.9</v>
      </c>
      <c r="HQ7" s="83">
        <v>28.3</v>
      </c>
      <c r="HR7" s="83">
        <v>17.899999999999999</v>
      </c>
      <c r="HS7" s="83" t="s">
        <v>130</v>
      </c>
      <c r="HT7" s="83" t="s">
        <v>130</v>
      </c>
      <c r="HU7" s="83" t="s">
        <v>130</v>
      </c>
      <c r="HV7" s="83" t="s">
        <v>130</v>
      </c>
      <c r="HW7" s="83" t="s">
        <v>130</v>
      </c>
      <c r="HX7" s="83">
        <v>0</v>
      </c>
      <c r="HY7" s="83">
        <v>0</v>
      </c>
      <c r="HZ7" s="83">
        <v>0</v>
      </c>
      <c r="IA7" s="83">
        <v>0</v>
      </c>
      <c r="IB7" s="83">
        <v>0</v>
      </c>
      <c r="IC7" s="83" t="s">
        <v>130</v>
      </c>
      <c r="ID7" s="83" t="s">
        <v>130</v>
      </c>
      <c r="IE7" s="83" t="s">
        <v>130</v>
      </c>
      <c r="IF7" s="83" t="s">
        <v>130</v>
      </c>
      <c r="IG7" s="83" t="s">
        <v>130</v>
      </c>
      <c r="IH7" s="83">
        <v>76.599999999999994</v>
      </c>
      <c r="II7" s="83">
        <v>80.400000000000006</v>
      </c>
      <c r="IJ7" s="83">
        <v>84.9</v>
      </c>
      <c r="IK7" s="83">
        <v>76.900000000000006</v>
      </c>
      <c r="IL7" s="83">
        <v>81.8</v>
      </c>
      <c r="IM7" s="83" t="s">
        <v>130</v>
      </c>
      <c r="IN7" s="83" t="s">
        <v>130</v>
      </c>
      <c r="IO7" s="83" t="s">
        <v>130</v>
      </c>
      <c r="IP7" s="83" t="s">
        <v>130</v>
      </c>
      <c r="IQ7" s="83" t="s">
        <v>130</v>
      </c>
      <c r="IR7" s="83">
        <v>81.3</v>
      </c>
      <c r="IS7" s="83">
        <v>47.5</v>
      </c>
      <c r="IT7" s="83">
        <v>40.4</v>
      </c>
      <c r="IU7" s="83">
        <v>28.2</v>
      </c>
      <c r="IV7" s="83">
        <v>0</v>
      </c>
      <c r="IW7" s="80" t="s">
        <v>130</v>
      </c>
      <c r="IX7" s="83" t="s">
        <v>130</v>
      </c>
      <c r="IY7" s="83" t="s">
        <v>130</v>
      </c>
      <c r="IZ7" s="83" t="s">
        <v>130</v>
      </c>
      <c r="JA7" s="83" t="s">
        <v>130</v>
      </c>
      <c r="JB7" s="83" t="s">
        <v>130</v>
      </c>
      <c r="JC7" s="83">
        <v>15.5</v>
      </c>
      <c r="JD7" s="83">
        <v>13.1</v>
      </c>
      <c r="JE7" s="83">
        <v>19.899999999999999</v>
      </c>
      <c r="JF7" s="83">
        <v>16.899999999999999</v>
      </c>
      <c r="JG7" s="83">
        <v>20.9</v>
      </c>
      <c r="JH7" s="83" t="s">
        <v>130</v>
      </c>
      <c r="JI7" s="83" t="s">
        <v>130</v>
      </c>
      <c r="JJ7" s="83" t="s">
        <v>130</v>
      </c>
      <c r="JK7" s="83" t="s">
        <v>130</v>
      </c>
      <c r="JL7" s="83" t="s">
        <v>130</v>
      </c>
      <c r="JM7" s="83">
        <v>28.4</v>
      </c>
      <c r="JN7" s="83">
        <v>25</v>
      </c>
      <c r="JO7" s="83">
        <v>12.9</v>
      </c>
      <c r="JP7" s="83">
        <v>14</v>
      </c>
      <c r="JQ7" s="83">
        <v>15.5</v>
      </c>
      <c r="JR7" s="83" t="s">
        <v>130</v>
      </c>
      <c r="JS7" s="83" t="s">
        <v>130</v>
      </c>
      <c r="JT7" s="83" t="s">
        <v>130</v>
      </c>
      <c r="JU7" s="83" t="s">
        <v>130</v>
      </c>
      <c r="JV7" s="83" t="s">
        <v>130</v>
      </c>
      <c r="JW7" s="83">
        <v>167.2</v>
      </c>
      <c r="JX7" s="83">
        <v>267.7</v>
      </c>
      <c r="JY7" s="83">
        <v>155.5</v>
      </c>
      <c r="JZ7" s="83">
        <v>121</v>
      </c>
      <c r="KA7" s="83">
        <v>81.7</v>
      </c>
      <c r="KB7" s="83" t="s">
        <v>130</v>
      </c>
      <c r="KC7" s="83" t="s">
        <v>130</v>
      </c>
      <c r="KD7" s="83" t="s">
        <v>130</v>
      </c>
      <c r="KE7" s="83" t="s">
        <v>130</v>
      </c>
      <c r="KF7" s="83" t="s">
        <v>130</v>
      </c>
      <c r="KG7" s="83">
        <v>53.3</v>
      </c>
      <c r="KH7" s="83">
        <v>29</v>
      </c>
      <c r="KI7" s="83">
        <v>32.4</v>
      </c>
      <c r="KJ7" s="83">
        <v>42.4</v>
      </c>
      <c r="KK7" s="83">
        <v>45.4</v>
      </c>
      <c r="KL7" s="83" t="s">
        <v>130</v>
      </c>
      <c r="KM7" s="83" t="s">
        <v>130</v>
      </c>
      <c r="KN7" s="83" t="s">
        <v>130</v>
      </c>
      <c r="KO7" s="83" t="s">
        <v>130</v>
      </c>
      <c r="KP7" s="83" t="s">
        <v>130</v>
      </c>
      <c r="KQ7" s="83">
        <v>100</v>
      </c>
      <c r="KR7" s="83">
        <v>100</v>
      </c>
      <c r="KS7" s="83">
        <v>100</v>
      </c>
      <c r="KT7" s="83">
        <v>100</v>
      </c>
      <c r="KU7" s="83">
        <v>56</v>
      </c>
      <c r="KV7" s="80">
        <v>1980</v>
      </c>
      <c r="KW7" s="83">
        <v>16.3</v>
      </c>
      <c r="KX7" s="83">
        <v>16.2</v>
      </c>
      <c r="KY7" s="83">
        <v>16</v>
      </c>
      <c r="KZ7" s="83">
        <v>15.9</v>
      </c>
      <c r="LA7" s="83">
        <v>15.9</v>
      </c>
      <c r="LB7" s="83">
        <v>15.3</v>
      </c>
      <c r="LC7" s="83">
        <v>15.4</v>
      </c>
      <c r="LD7" s="83">
        <v>15.1</v>
      </c>
      <c r="LE7" s="83">
        <v>15.5</v>
      </c>
      <c r="LF7" s="83">
        <v>15.2</v>
      </c>
      <c r="LG7" s="83">
        <v>0.3</v>
      </c>
      <c r="LH7" s="83">
        <v>0.1</v>
      </c>
      <c r="LI7" s="83">
        <v>0.1</v>
      </c>
      <c r="LJ7" s="83">
        <v>0.6</v>
      </c>
      <c r="LK7" s="83">
        <v>0.2</v>
      </c>
      <c r="LL7" s="83">
        <v>2.4</v>
      </c>
      <c r="LM7" s="83">
        <v>4.0999999999999996</v>
      </c>
      <c r="LN7" s="83">
        <v>2.2000000000000002</v>
      </c>
      <c r="LO7" s="83">
        <v>2.4</v>
      </c>
      <c r="LP7" s="83">
        <v>3.7</v>
      </c>
      <c r="LQ7" s="83">
        <v>700.9</v>
      </c>
      <c r="LR7" s="83">
        <v>702.8</v>
      </c>
      <c r="LS7" s="83">
        <v>659.2</v>
      </c>
      <c r="LT7" s="83">
        <v>613.4</v>
      </c>
      <c r="LU7" s="83">
        <v>561.9</v>
      </c>
      <c r="LV7" s="83">
        <v>494.6</v>
      </c>
      <c r="LW7" s="83">
        <v>469.5</v>
      </c>
      <c r="LX7" s="83">
        <v>391.3</v>
      </c>
      <c r="LY7" s="83">
        <v>270.5</v>
      </c>
      <c r="LZ7" s="83">
        <v>252.2</v>
      </c>
      <c r="MA7" s="83">
        <v>10.4</v>
      </c>
      <c r="MB7" s="83">
        <v>15.7</v>
      </c>
      <c r="MC7" s="83">
        <v>20.9</v>
      </c>
      <c r="MD7" s="83">
        <v>26.1</v>
      </c>
      <c r="ME7" s="83">
        <v>31.3</v>
      </c>
      <c r="MF7" s="83">
        <v>11.5</v>
      </c>
      <c r="MG7" s="83">
        <v>16.100000000000001</v>
      </c>
      <c r="MH7" s="83">
        <v>22.3</v>
      </c>
      <c r="MI7" s="83">
        <v>27.3</v>
      </c>
      <c r="MJ7" s="83">
        <v>32.5</v>
      </c>
      <c r="MK7" s="83">
        <v>100</v>
      </c>
      <c r="ML7" s="83">
        <v>100</v>
      </c>
      <c r="MM7" s="83">
        <v>100</v>
      </c>
      <c r="MN7" s="83">
        <v>100</v>
      </c>
      <c r="MO7" s="83">
        <v>100</v>
      </c>
      <c r="MP7" s="83">
        <v>100</v>
      </c>
      <c r="MQ7" s="83">
        <v>100</v>
      </c>
      <c r="MR7" s="83">
        <v>100</v>
      </c>
      <c r="MS7" s="83">
        <v>100</v>
      </c>
      <c r="MT7" s="83">
        <v>100</v>
      </c>
      <c r="MU7" s="83" t="s">
        <v>130</v>
      </c>
      <c r="MV7" s="83" t="s">
        <v>130</v>
      </c>
      <c r="MW7" s="83" t="s">
        <v>130</v>
      </c>
      <c r="MX7" s="83" t="s">
        <v>130</v>
      </c>
      <c r="MY7" s="83" t="s">
        <v>130</v>
      </c>
      <c r="MZ7" s="83" t="s">
        <v>130</v>
      </c>
      <c r="NA7" s="83" t="s">
        <v>130</v>
      </c>
      <c r="NB7" s="83" t="s">
        <v>130</v>
      </c>
      <c r="NC7" s="83" t="s">
        <v>130</v>
      </c>
      <c r="ND7" s="83" t="s">
        <v>130</v>
      </c>
      <c r="NE7" s="83" t="s">
        <v>130</v>
      </c>
      <c r="NF7" s="83" t="s">
        <v>130</v>
      </c>
      <c r="NG7" s="83">
        <v>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134</v>
      </c>
      <c r="FB8" s="85"/>
      <c r="FC8" s="85"/>
      <c r="FD8" s="85"/>
      <c r="FE8" s="85"/>
      <c r="FF8" s="86"/>
      <c r="FG8" s="85"/>
      <c r="FH8" s="85"/>
      <c r="FI8" s="85" t="str">
        <f>FJ4</f>
        <v>修繕費比率（％）</v>
      </c>
      <c r="FJ8" s="85" t="b">
        <f>IF(SUM($M$6,$MU$7:$MX$7)=0,FALSE,TRUE)</f>
        <v>0</v>
      </c>
      <c r="FK8" s="87" t="s">
        <v>134</v>
      </c>
      <c r="FL8" s="85"/>
      <c r="FM8" s="85"/>
      <c r="FN8" s="85"/>
      <c r="FO8" s="85"/>
      <c r="FP8" s="85"/>
      <c r="FQ8" s="86"/>
      <c r="FR8" s="85"/>
      <c r="FS8" s="85" t="str">
        <f>FT4</f>
        <v>企業債残高対料金収入比率（％）</v>
      </c>
      <c r="FT8" s="85" t="b">
        <f>IF(SUM($M$6,$MU$7:$MX$7)=0,FALSE,TRUE)</f>
        <v>0</v>
      </c>
      <c r="FU8" s="87" t="s">
        <v>134</v>
      </c>
      <c r="FV8" s="85"/>
      <c r="FW8" s="85"/>
      <c r="FX8" s="85"/>
      <c r="FY8" s="85"/>
      <c r="FZ8" s="85"/>
      <c r="GA8" s="85"/>
      <c r="GB8" s="86"/>
      <c r="GC8" s="85" t="str">
        <f>GD4</f>
        <v>有形固定資産減価償却率（％）</v>
      </c>
      <c r="GD8" s="85" t="b">
        <f>IF(SUM($M$6,$MU$7:$MX$7)=0,FALSE,TRUE)</f>
        <v>0</v>
      </c>
      <c r="GE8" s="87" t="s">
        <v>134</v>
      </c>
      <c r="GF8" s="85"/>
      <c r="GG8" s="85"/>
      <c r="GH8" s="85"/>
      <c r="GI8" s="85"/>
      <c r="GJ8" s="85"/>
      <c r="GK8" s="85"/>
      <c r="GL8" s="85"/>
      <c r="GM8" s="85" t="str">
        <f>GN4</f>
        <v>FIT収入割合（％）</v>
      </c>
      <c r="GN8" s="85" t="b">
        <f>IF(SUM($M$6,$MU$7:$MX$7)=0,FALSE,TRUE)</f>
        <v>0</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f>IF(SUM($O$7,$NC$7:$NF$7)=0,FALSE,TRUE)</f>
        <v>0</v>
      </c>
      <c r="KC8" s="87" t="s">
        <v>134</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f>IF(SUM($P$7,$NG$7:$NJ$7)=0,FALSE,TRUE)</f>
        <v>1</v>
      </c>
      <c r="MB8" s="87" t="s">
        <v>134</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（最大出力合計1,980kW）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（最大出力合計1,980kW）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233.3</v>
      </c>
      <c r="AZ11" s="95">
        <f>AZ7</f>
        <v>233.2</v>
      </c>
      <c r="BA11" s="95">
        <f>BA7</f>
        <v>232.6</v>
      </c>
      <c r="BB11" s="95">
        <f>BB7</f>
        <v>241.5</v>
      </c>
      <c r="BC11" s="95">
        <f>BC7</f>
        <v>247.5</v>
      </c>
      <c r="BD11" s="84"/>
      <c r="BE11" s="84"/>
      <c r="BF11" s="84"/>
      <c r="BG11" s="84"/>
      <c r="BH11" s="84"/>
      <c r="BI11" s="94" t="s">
        <v>143</v>
      </c>
      <c r="BJ11" s="95">
        <f>BJ7</f>
        <v>247.2</v>
      </c>
      <c r="BK11" s="95">
        <f>BK7</f>
        <v>246.8</v>
      </c>
      <c r="BL11" s="95">
        <f>BL7</f>
        <v>246.3</v>
      </c>
      <c r="BM11" s="95">
        <f>BM7</f>
        <v>255.3</v>
      </c>
      <c r="BN11" s="95">
        <f>BN7</f>
        <v>260.60000000000002</v>
      </c>
      <c r="BO11" s="84"/>
      <c r="BP11" s="84"/>
      <c r="BQ11" s="84"/>
      <c r="BR11" s="84"/>
      <c r="BS11" s="84"/>
      <c r="BT11" s="94" t="s">
        <v>143</v>
      </c>
      <c r="BU11" s="95">
        <f>BU7</f>
        <v>4941.7</v>
      </c>
      <c r="BV11" s="95">
        <f>BV7</f>
        <v>482.7</v>
      </c>
      <c r="BW11" s="95">
        <f>BW7</f>
        <v>488.7</v>
      </c>
      <c r="BX11" s="95">
        <f>BX7</f>
        <v>491.7</v>
      </c>
      <c r="BY11" s="95">
        <f>BY7</f>
        <v>493.2</v>
      </c>
      <c r="BZ11" s="84"/>
      <c r="CA11" s="84"/>
      <c r="CB11" s="84"/>
      <c r="CC11" s="84"/>
      <c r="CD11" s="84"/>
      <c r="CE11" s="94" t="s">
        <v>143</v>
      </c>
      <c r="CF11" s="95">
        <f>CF7</f>
        <v>15433.2</v>
      </c>
      <c r="CG11" s="95">
        <f>CG7</f>
        <v>15455.1</v>
      </c>
      <c r="CH11" s="95">
        <f>CH7</f>
        <v>15472.7</v>
      </c>
      <c r="CI11" s="95">
        <f>CI7</f>
        <v>14910</v>
      </c>
      <c r="CJ11" s="95">
        <f>CJ7</f>
        <v>14556.6</v>
      </c>
      <c r="CK11" s="84"/>
      <c r="CL11" s="84"/>
      <c r="CM11" s="84"/>
      <c r="CN11" s="84"/>
      <c r="CO11" s="94" t="s">
        <v>143</v>
      </c>
      <c r="CP11" s="96">
        <f>CP7</f>
        <v>91975</v>
      </c>
      <c r="CQ11" s="96">
        <f>CQ7</f>
        <v>91699</v>
      </c>
      <c r="CR11" s="96">
        <f>CR7</f>
        <v>90892</v>
      </c>
      <c r="CS11" s="96">
        <f>CS7</f>
        <v>91823</v>
      </c>
      <c r="CT11" s="96">
        <f>CT7</f>
        <v>92713</v>
      </c>
      <c r="CU11" s="84"/>
      <c r="CV11" s="84"/>
      <c r="CW11" s="84"/>
      <c r="CX11" s="84"/>
      <c r="CY11" s="84"/>
      <c r="CZ11" s="94" t="s">
        <v>143</v>
      </c>
      <c r="DA11" s="95">
        <f>DA7</f>
        <v>16.3</v>
      </c>
      <c r="DB11" s="95">
        <f>DB7</f>
        <v>16.2</v>
      </c>
      <c r="DC11" s="95">
        <f>DC7</f>
        <v>16</v>
      </c>
      <c r="DD11" s="95">
        <f>DD7</f>
        <v>15.9</v>
      </c>
      <c r="DE11" s="95">
        <f>DE7</f>
        <v>15.9</v>
      </c>
      <c r="DF11" s="84"/>
      <c r="DG11" s="84"/>
      <c r="DH11" s="84"/>
      <c r="DI11" s="84"/>
      <c r="DJ11" s="94" t="s">
        <v>143</v>
      </c>
      <c r="DK11" s="95">
        <f>DK7</f>
        <v>0.3</v>
      </c>
      <c r="DL11" s="95">
        <f>DL7</f>
        <v>0.1</v>
      </c>
      <c r="DM11" s="95">
        <f>DM7</f>
        <v>0.1</v>
      </c>
      <c r="DN11" s="95">
        <f>DN7</f>
        <v>0.6</v>
      </c>
      <c r="DO11" s="95">
        <f>DO7</f>
        <v>0.2</v>
      </c>
      <c r="DP11" s="84"/>
      <c r="DQ11" s="84"/>
      <c r="DR11" s="84"/>
      <c r="DS11" s="84"/>
      <c r="DT11" s="94" t="s">
        <v>143</v>
      </c>
      <c r="DU11" s="95">
        <f>DU7</f>
        <v>700.9</v>
      </c>
      <c r="DV11" s="95">
        <f>DV7</f>
        <v>702.8</v>
      </c>
      <c r="DW11" s="95">
        <f>DW7</f>
        <v>659.2</v>
      </c>
      <c r="DX11" s="95">
        <f>DX7</f>
        <v>613.4</v>
      </c>
      <c r="DY11" s="95">
        <f>DY7</f>
        <v>561.9</v>
      </c>
      <c r="DZ11" s="84"/>
      <c r="EA11" s="84"/>
      <c r="EB11" s="84"/>
      <c r="EC11" s="84"/>
      <c r="ED11" s="94" t="s">
        <v>143</v>
      </c>
      <c r="EE11" s="95">
        <f>EE7</f>
        <v>10.4</v>
      </c>
      <c r="EF11" s="95">
        <f>EF7</f>
        <v>15.7</v>
      </c>
      <c r="EG11" s="95">
        <f>EG7</f>
        <v>20.9</v>
      </c>
      <c r="EH11" s="95">
        <f>EH7</f>
        <v>26.1</v>
      </c>
      <c r="EI11" s="95">
        <f>EI7</f>
        <v>31.3</v>
      </c>
      <c r="EJ11" s="84"/>
      <c r="EK11" s="84"/>
      <c r="EL11" s="84"/>
      <c r="EM11" s="84"/>
      <c r="EN11" s="94" t="s">
        <v>143</v>
      </c>
      <c r="EO11" s="95">
        <f>EO7</f>
        <v>100</v>
      </c>
      <c r="EP11" s="95">
        <f>EP7</f>
        <v>100</v>
      </c>
      <c r="EQ11" s="95">
        <f>EQ7</f>
        <v>100</v>
      </c>
      <c r="ER11" s="95">
        <f>ER7</f>
        <v>100</v>
      </c>
      <c r="ES11" s="95">
        <f>ES7</f>
        <v>100</v>
      </c>
      <c r="ET11" s="84"/>
      <c r="EU11" s="84"/>
      <c r="EV11" s="84"/>
      <c r="EW11" s="84"/>
      <c r="EX11" s="84"/>
      <c r="EY11" s="94" t="s">
        <v>143</v>
      </c>
      <c r="EZ11" s="95" t="str">
        <f>EZ7</f>
        <v>-</v>
      </c>
      <c r="FA11" s="95" t="str">
        <f>FA7</f>
        <v>-</v>
      </c>
      <c r="FB11" s="95" t="str">
        <f>FB7</f>
        <v>-</v>
      </c>
      <c r="FC11" s="95" t="str">
        <f>FC7</f>
        <v>-</v>
      </c>
      <c r="FD11" s="95" t="str">
        <f>FD7</f>
        <v>-</v>
      </c>
      <c r="FE11" s="84"/>
      <c r="FF11" s="84"/>
      <c r="FG11" s="84"/>
      <c r="FH11" s="84"/>
      <c r="FI11" s="94" t="s">
        <v>143</v>
      </c>
      <c r="FJ11" s="95" t="str">
        <f>FJ7</f>
        <v>-</v>
      </c>
      <c r="FK11" s="95" t="str">
        <f>FK7</f>
        <v>-</v>
      </c>
      <c r="FL11" s="95" t="str">
        <f>FL7</f>
        <v>-</v>
      </c>
      <c r="FM11" s="95" t="str">
        <f>FM7</f>
        <v>-</v>
      </c>
      <c r="FN11" s="95" t="str">
        <f>FN7</f>
        <v>-</v>
      </c>
      <c r="FO11" s="84"/>
      <c r="FP11" s="84"/>
      <c r="FQ11" s="84"/>
      <c r="FR11" s="84"/>
      <c r="FS11" s="94" t="s">
        <v>143</v>
      </c>
      <c r="FT11" s="95" t="str">
        <f>FT7</f>
        <v>-</v>
      </c>
      <c r="FU11" s="95" t="str">
        <f>FU7</f>
        <v>-</v>
      </c>
      <c r="FV11" s="95" t="str">
        <f>FV7</f>
        <v>-</v>
      </c>
      <c r="FW11" s="95" t="str">
        <f>FW7</f>
        <v>-</v>
      </c>
      <c r="FX11" s="95" t="str">
        <f>FX7</f>
        <v>-</v>
      </c>
      <c r="FY11" s="84"/>
      <c r="FZ11" s="84"/>
      <c r="GA11" s="84"/>
      <c r="GB11" s="84"/>
      <c r="GC11" s="94" t="s">
        <v>143</v>
      </c>
      <c r="GD11" s="95" t="str">
        <f>GD7</f>
        <v>-</v>
      </c>
      <c r="GE11" s="95" t="str">
        <f>GE7</f>
        <v>-</v>
      </c>
      <c r="GF11" s="95" t="str">
        <f>GF7</f>
        <v>-</v>
      </c>
      <c r="GG11" s="95" t="str">
        <f>GG7</f>
        <v>-</v>
      </c>
      <c r="GH11" s="95" t="str">
        <f>GH7</f>
        <v>-</v>
      </c>
      <c r="GI11" s="84"/>
      <c r="GJ11" s="84"/>
      <c r="GK11" s="84"/>
      <c r="GL11" s="84"/>
      <c r="GM11" s="94" t="s">
        <v>143</v>
      </c>
      <c r="GN11" s="95" t="str">
        <f>GN7</f>
        <v>-</v>
      </c>
      <c r="GO11" s="95" t="str">
        <f>GO7</f>
        <v>-</v>
      </c>
      <c r="GP11" s="95" t="str">
        <f>GP7</f>
        <v>-</v>
      </c>
      <c r="GQ11" s="95" t="str">
        <f>GQ7</f>
        <v>-</v>
      </c>
      <c r="GR11" s="95" t="str">
        <f>GR7</f>
        <v>-</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143</v>
      </c>
      <c r="IX11" s="95" t="str">
        <f>IX7</f>
        <v>-</v>
      </c>
      <c r="IY11" s="95" t="str">
        <f>IY7</f>
        <v>-</v>
      </c>
      <c r="IZ11" s="95" t="str">
        <f>IZ7</f>
        <v>-</v>
      </c>
      <c r="JA11" s="95" t="str">
        <f>JA7</f>
        <v>-</v>
      </c>
      <c r="JB11" s="95" t="str">
        <f>JB7</f>
        <v>-</v>
      </c>
      <c r="JC11" s="84"/>
      <c r="JD11" s="84"/>
      <c r="JE11" s="84"/>
      <c r="JF11" s="84"/>
      <c r="JG11" s="94" t="s">
        <v>143</v>
      </c>
      <c r="JH11" s="95" t="str">
        <f>JH7</f>
        <v>-</v>
      </c>
      <c r="JI11" s="95" t="str">
        <f>JI7</f>
        <v>-</v>
      </c>
      <c r="JJ11" s="95" t="str">
        <f>JJ7</f>
        <v>-</v>
      </c>
      <c r="JK11" s="95" t="str">
        <f>JK7</f>
        <v>-</v>
      </c>
      <c r="JL11" s="95" t="str">
        <f>JL7</f>
        <v>-</v>
      </c>
      <c r="JM11" s="84"/>
      <c r="JN11" s="84"/>
      <c r="JO11" s="84"/>
      <c r="JP11" s="84"/>
      <c r="JQ11" s="94" t="s">
        <v>143</v>
      </c>
      <c r="JR11" s="95" t="str">
        <f>JR7</f>
        <v>-</v>
      </c>
      <c r="JS11" s="95" t="str">
        <f>JS7</f>
        <v>-</v>
      </c>
      <c r="JT11" s="95" t="str">
        <f>JT7</f>
        <v>-</v>
      </c>
      <c r="JU11" s="95" t="str">
        <f>JU7</f>
        <v>-</v>
      </c>
      <c r="JV11" s="95" t="str">
        <f>JV7</f>
        <v>-</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143</v>
      </c>
      <c r="KL11" s="95" t="str">
        <f>KL7</f>
        <v>-</v>
      </c>
      <c r="KM11" s="95" t="str">
        <f>KM7</f>
        <v>-</v>
      </c>
      <c r="KN11" s="95" t="str">
        <f>KN7</f>
        <v>-</v>
      </c>
      <c r="KO11" s="95" t="str">
        <f>KO7</f>
        <v>-</v>
      </c>
      <c r="KP11" s="95" t="str">
        <f>KP7</f>
        <v>-</v>
      </c>
      <c r="KQ11" s="84"/>
      <c r="KR11" s="84"/>
      <c r="KS11" s="84"/>
      <c r="KT11" s="84"/>
      <c r="KU11" s="84"/>
      <c r="KV11" s="94" t="s">
        <v>143</v>
      </c>
      <c r="KW11" s="95">
        <f>KW7</f>
        <v>16.3</v>
      </c>
      <c r="KX11" s="95">
        <f>KX7</f>
        <v>16.2</v>
      </c>
      <c r="KY11" s="95">
        <f>KY7</f>
        <v>16</v>
      </c>
      <c r="KZ11" s="95">
        <f>KZ7</f>
        <v>15.9</v>
      </c>
      <c r="LA11" s="95">
        <f>LA7</f>
        <v>15.9</v>
      </c>
      <c r="LB11" s="84"/>
      <c r="LC11" s="84"/>
      <c r="LD11" s="84"/>
      <c r="LE11" s="84"/>
      <c r="LF11" s="94" t="s">
        <v>143</v>
      </c>
      <c r="LG11" s="95">
        <f>LG7</f>
        <v>0.3</v>
      </c>
      <c r="LH11" s="95">
        <f>LH7</f>
        <v>0.1</v>
      </c>
      <c r="LI11" s="95">
        <f>LI7</f>
        <v>0.1</v>
      </c>
      <c r="LJ11" s="95">
        <f>LJ7</f>
        <v>0.6</v>
      </c>
      <c r="LK11" s="95">
        <f>LK7</f>
        <v>0.2</v>
      </c>
      <c r="LL11" s="84"/>
      <c r="LM11" s="84"/>
      <c r="LN11" s="84"/>
      <c r="LO11" s="84"/>
      <c r="LP11" s="94" t="s">
        <v>143</v>
      </c>
      <c r="LQ11" s="95">
        <f>LQ7</f>
        <v>700.9</v>
      </c>
      <c r="LR11" s="95">
        <f>LR7</f>
        <v>702.8</v>
      </c>
      <c r="LS11" s="95">
        <f>LS7</f>
        <v>659.2</v>
      </c>
      <c r="LT11" s="95">
        <f>LT7</f>
        <v>613.4</v>
      </c>
      <c r="LU11" s="95">
        <f>LU7</f>
        <v>561.9</v>
      </c>
      <c r="LV11" s="84"/>
      <c r="LW11" s="84"/>
      <c r="LX11" s="84"/>
      <c r="LY11" s="84"/>
      <c r="LZ11" s="94" t="s">
        <v>143</v>
      </c>
      <c r="MA11" s="95">
        <f>MA7</f>
        <v>10.4</v>
      </c>
      <c r="MB11" s="95">
        <f>MB7</f>
        <v>15.7</v>
      </c>
      <c r="MC11" s="95">
        <f>MC7</f>
        <v>20.9</v>
      </c>
      <c r="MD11" s="95">
        <f>MD7</f>
        <v>26.1</v>
      </c>
      <c r="ME11" s="95">
        <f>ME7</f>
        <v>31.3</v>
      </c>
      <c r="MF11" s="84"/>
      <c r="MG11" s="84"/>
      <c r="MH11" s="84"/>
      <c r="MI11" s="84"/>
      <c r="MJ11" s="94" t="s">
        <v>143</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135.9</v>
      </c>
      <c r="AZ12" s="95">
        <f>BE7</f>
        <v>130.5</v>
      </c>
      <c r="BA12" s="95">
        <f>BF7</f>
        <v>129.9</v>
      </c>
      <c r="BB12" s="95">
        <f>BG7</f>
        <v>130.19999999999999</v>
      </c>
      <c r="BC12" s="95">
        <f>BH7</f>
        <v>134.6</v>
      </c>
      <c r="BD12" s="84"/>
      <c r="BE12" s="84"/>
      <c r="BF12" s="84"/>
      <c r="BG12" s="84"/>
      <c r="BH12" s="84"/>
      <c r="BI12" s="94" t="s">
        <v>144</v>
      </c>
      <c r="BJ12" s="95">
        <f>BO7</f>
        <v>136.30000000000001</v>
      </c>
      <c r="BK12" s="95">
        <f>BP7</f>
        <v>130.69999999999999</v>
      </c>
      <c r="BL12" s="95">
        <f>BQ7</f>
        <v>128.9</v>
      </c>
      <c r="BM12" s="95">
        <f>BR7</f>
        <v>129.30000000000001</v>
      </c>
      <c r="BN12" s="95">
        <f>BS7</f>
        <v>133.80000000000001</v>
      </c>
      <c r="BO12" s="84"/>
      <c r="BP12" s="84"/>
      <c r="BQ12" s="84"/>
      <c r="BR12" s="84"/>
      <c r="BS12" s="84"/>
      <c r="BT12" s="94" t="s">
        <v>144</v>
      </c>
      <c r="BU12" s="95">
        <f>BZ7</f>
        <v>688</v>
      </c>
      <c r="BV12" s="95">
        <f>CA7</f>
        <v>707.7</v>
      </c>
      <c r="BW12" s="95">
        <f>CB7</f>
        <v>749.1</v>
      </c>
      <c r="BX12" s="95">
        <f>CC7</f>
        <v>763.6</v>
      </c>
      <c r="BY12" s="95">
        <f>CD7</f>
        <v>666.3</v>
      </c>
      <c r="BZ12" s="84"/>
      <c r="CA12" s="84"/>
      <c r="CB12" s="84"/>
      <c r="CC12" s="84"/>
      <c r="CD12" s="84"/>
      <c r="CE12" s="94" t="s">
        <v>144</v>
      </c>
      <c r="CF12" s="95">
        <f>CK7</f>
        <v>8260</v>
      </c>
      <c r="CG12" s="95">
        <f>CL7</f>
        <v>8600.1</v>
      </c>
      <c r="CH12" s="95">
        <f>CM7</f>
        <v>9078.5</v>
      </c>
      <c r="CI12" s="95">
        <f>CN7</f>
        <v>9106</v>
      </c>
      <c r="CJ12" s="95">
        <f>CO7</f>
        <v>9268.1</v>
      </c>
      <c r="CK12" s="84"/>
      <c r="CL12" s="84"/>
      <c r="CM12" s="84"/>
      <c r="CN12" s="84"/>
      <c r="CO12" s="94" t="s">
        <v>144</v>
      </c>
      <c r="CP12" s="96">
        <f>CU7</f>
        <v>1543942</v>
      </c>
      <c r="CQ12" s="96">
        <f>CV7</f>
        <v>1467681</v>
      </c>
      <c r="CR12" s="96">
        <f>CW7</f>
        <v>1533303</v>
      </c>
      <c r="CS12" s="96">
        <f>CX7</f>
        <v>1359753</v>
      </c>
      <c r="CT12" s="96">
        <f>CY7</f>
        <v>1430009</v>
      </c>
      <c r="CU12" s="84"/>
      <c r="CV12" s="84"/>
      <c r="CW12" s="84"/>
      <c r="CX12" s="84"/>
      <c r="CY12" s="84"/>
      <c r="CZ12" s="94" t="s">
        <v>144</v>
      </c>
      <c r="DA12" s="95">
        <f>DF7</f>
        <v>36.200000000000003</v>
      </c>
      <c r="DB12" s="95">
        <f>DG7</f>
        <v>36.5</v>
      </c>
      <c r="DC12" s="95">
        <f>DH7</f>
        <v>35.299999999999997</v>
      </c>
      <c r="DD12" s="95">
        <f>DI7</f>
        <v>35</v>
      </c>
      <c r="DE12" s="95">
        <f>DJ7</f>
        <v>34.299999999999997</v>
      </c>
      <c r="DF12" s="84"/>
      <c r="DG12" s="84"/>
      <c r="DH12" s="84"/>
      <c r="DI12" s="84"/>
      <c r="DJ12" s="94" t="s">
        <v>144</v>
      </c>
      <c r="DK12" s="95">
        <f>DP7</f>
        <v>18.2</v>
      </c>
      <c r="DL12" s="95">
        <f>DQ7</f>
        <v>20.9</v>
      </c>
      <c r="DM12" s="95">
        <f>DR7</f>
        <v>21.1</v>
      </c>
      <c r="DN12" s="95">
        <f>DS7</f>
        <v>19</v>
      </c>
      <c r="DO12" s="95">
        <f>DT7</f>
        <v>20.6</v>
      </c>
      <c r="DP12" s="84"/>
      <c r="DQ12" s="84"/>
      <c r="DR12" s="84"/>
      <c r="DS12" s="84"/>
      <c r="DT12" s="94" t="s">
        <v>144</v>
      </c>
      <c r="DU12" s="95">
        <f>DZ7</f>
        <v>103.6</v>
      </c>
      <c r="DV12" s="95">
        <f>EA7</f>
        <v>95.7</v>
      </c>
      <c r="DW12" s="95">
        <f>EB7</f>
        <v>88.5</v>
      </c>
      <c r="DX12" s="95">
        <f>EC7</f>
        <v>92.4</v>
      </c>
      <c r="DY12" s="95">
        <f>ED7</f>
        <v>95.1</v>
      </c>
      <c r="DZ12" s="84"/>
      <c r="EA12" s="84"/>
      <c r="EB12" s="84"/>
      <c r="EC12" s="84"/>
      <c r="ED12" s="94" t="s">
        <v>144</v>
      </c>
      <c r="EE12" s="95">
        <f>EJ7</f>
        <v>60.3</v>
      </c>
      <c r="EF12" s="95">
        <f>EK7</f>
        <v>60.2</v>
      </c>
      <c r="EG12" s="95">
        <f>EL7</f>
        <v>61.2</v>
      </c>
      <c r="EH12" s="95">
        <f>EM7</f>
        <v>61.9</v>
      </c>
      <c r="EI12" s="95">
        <f>EN7</f>
        <v>62</v>
      </c>
      <c r="EJ12" s="84"/>
      <c r="EK12" s="84"/>
      <c r="EL12" s="84"/>
      <c r="EM12" s="84"/>
      <c r="EN12" s="94" t="s">
        <v>144</v>
      </c>
      <c r="EO12" s="95">
        <f>ET7</f>
        <v>20.5</v>
      </c>
      <c r="EP12" s="95">
        <f>EU7</f>
        <v>21.4</v>
      </c>
      <c r="EQ12" s="95">
        <f>EV7</f>
        <v>22.6</v>
      </c>
      <c r="ER12" s="95">
        <f>EW7</f>
        <v>22.2</v>
      </c>
      <c r="ES12" s="95">
        <f>EX7</f>
        <v>23</v>
      </c>
      <c r="ET12" s="84"/>
      <c r="EU12" s="84"/>
      <c r="EV12" s="84"/>
      <c r="EW12" s="84"/>
      <c r="EX12" s="84"/>
      <c r="EY12" s="94" t="s">
        <v>144</v>
      </c>
      <c r="EZ12" s="95" t="str">
        <f>IF($EZ$8,FE7,"-")</f>
        <v>-</v>
      </c>
      <c r="FA12" s="95" t="str">
        <f>IF($EZ$8,FF7,"-")</f>
        <v>-</v>
      </c>
      <c r="FB12" s="95" t="str">
        <f>IF($EZ$8,FG7,"-")</f>
        <v>-</v>
      </c>
      <c r="FC12" s="95" t="str">
        <f>IF($EZ$8,FH7,"-")</f>
        <v>-</v>
      </c>
      <c r="FD12" s="95" t="str">
        <f>IF($EZ$8,FI7,"-")</f>
        <v>-</v>
      </c>
      <c r="FE12" s="84"/>
      <c r="FF12" s="84"/>
      <c r="FG12" s="84"/>
      <c r="FH12" s="84"/>
      <c r="FI12" s="94" t="s">
        <v>144</v>
      </c>
      <c r="FJ12" s="95" t="str">
        <f>IF($FJ$8,FO7,"-")</f>
        <v>-</v>
      </c>
      <c r="FK12" s="95" t="str">
        <f>IF($FJ$8,FP7,"-")</f>
        <v>-</v>
      </c>
      <c r="FL12" s="95" t="str">
        <f>IF($FJ$8,FQ7,"-")</f>
        <v>-</v>
      </c>
      <c r="FM12" s="95" t="str">
        <f>IF($FJ$8,FR7,"-")</f>
        <v>-</v>
      </c>
      <c r="FN12" s="95" t="str">
        <f>IF($FJ$8,FS7,"-")</f>
        <v>-</v>
      </c>
      <c r="FO12" s="84"/>
      <c r="FP12" s="84"/>
      <c r="FQ12" s="84"/>
      <c r="FR12" s="84"/>
      <c r="FS12" s="94" t="s">
        <v>144</v>
      </c>
      <c r="FT12" s="95" t="str">
        <f>IF($FT$8,FY7,"-")</f>
        <v>-</v>
      </c>
      <c r="FU12" s="95" t="str">
        <f>IF($FT$8,FZ7,"-")</f>
        <v>-</v>
      </c>
      <c r="FV12" s="95" t="str">
        <f>IF($FT$8,GA7,"-")</f>
        <v>-</v>
      </c>
      <c r="FW12" s="95" t="str">
        <f>IF($FT$8,GB7,"-")</f>
        <v>-</v>
      </c>
      <c r="FX12" s="95" t="str">
        <f>IF($FT$8,GC7,"-")</f>
        <v>-</v>
      </c>
      <c r="FY12" s="84"/>
      <c r="FZ12" s="84"/>
      <c r="GA12" s="84"/>
      <c r="GB12" s="84"/>
      <c r="GC12" s="94" t="s">
        <v>144</v>
      </c>
      <c r="GD12" s="95" t="str">
        <f>IF($GD$8,GI7,"-")</f>
        <v>-</v>
      </c>
      <c r="GE12" s="95" t="str">
        <f>IF($GD$8,GJ7,"-")</f>
        <v>-</v>
      </c>
      <c r="GF12" s="95" t="str">
        <f>IF($GD$8,GK7,"-")</f>
        <v>-</v>
      </c>
      <c r="GG12" s="95" t="str">
        <f>IF($GD$8,GL7,"-")</f>
        <v>-</v>
      </c>
      <c r="GH12" s="95" t="str">
        <f>IF($GD$8,GM7,"-")</f>
        <v>-</v>
      </c>
      <c r="GI12" s="84"/>
      <c r="GJ12" s="84"/>
      <c r="GK12" s="84"/>
      <c r="GL12" s="84"/>
      <c r="GM12" s="94" t="s">
        <v>144</v>
      </c>
      <c r="GN12" s="95" t="str">
        <f>IF($GN$8,GS7,"-")</f>
        <v>-</v>
      </c>
      <c r="GO12" s="95" t="str">
        <f>IF($GN$8,GT7,"-")</f>
        <v>-</v>
      </c>
      <c r="GP12" s="95" t="str">
        <f>IF($GN$8,GU7,"-")</f>
        <v>-</v>
      </c>
      <c r="GQ12" s="95" t="str">
        <f>IF($GN$8,GV7,"-")</f>
        <v>-</v>
      </c>
      <c r="GR12" s="95" t="str">
        <f>IF($GN$8,GW7,"-")</f>
        <v>-</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144</v>
      </c>
      <c r="IX12" s="95" t="str">
        <f>IF($IX$8,JC7,"-")</f>
        <v>-</v>
      </c>
      <c r="IY12" s="95" t="str">
        <f>IF($IX$8,JD7,"-")</f>
        <v>-</v>
      </c>
      <c r="IZ12" s="95" t="str">
        <f>IF($IX$8,JE7,"-")</f>
        <v>-</v>
      </c>
      <c r="JA12" s="95" t="str">
        <f>IF($IX$8,JF7,"-")</f>
        <v>-</v>
      </c>
      <c r="JB12" s="95" t="str">
        <f>IF($IX$8,JG7,"-")</f>
        <v>-</v>
      </c>
      <c r="JC12" s="84"/>
      <c r="JD12" s="84"/>
      <c r="JE12" s="84"/>
      <c r="JF12" s="84"/>
      <c r="JG12" s="94" t="s">
        <v>144</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144</v>
      </c>
      <c r="KL12" s="95" t="str">
        <f>IF($KL$8,KQ7,"-")</f>
        <v>-</v>
      </c>
      <c r="KM12" s="95" t="str">
        <f>IF($KL$8,KR7,"-")</f>
        <v>-</v>
      </c>
      <c r="KN12" s="95" t="str">
        <f>IF($KL$8,KS7,"-")</f>
        <v>-</v>
      </c>
      <c r="KO12" s="95" t="str">
        <f>IF($KL$8,KT7,"-")</f>
        <v>-</v>
      </c>
      <c r="KP12" s="95" t="str">
        <f>IF($KL$8,KU7,"-")</f>
        <v>-</v>
      </c>
      <c r="KQ12" s="84"/>
      <c r="KR12" s="84"/>
      <c r="KS12" s="84"/>
      <c r="KT12" s="84"/>
      <c r="KU12" s="84"/>
      <c r="KV12" s="94" t="s">
        <v>144</v>
      </c>
      <c r="KW12" s="95">
        <f>IF($KW$8,LB7,"-")</f>
        <v>15.3</v>
      </c>
      <c r="KX12" s="95">
        <f>IF($KW$8,LC7,"-")</f>
        <v>15.4</v>
      </c>
      <c r="KY12" s="95">
        <f>IF($KW$8,LD7,"-")</f>
        <v>15.1</v>
      </c>
      <c r="KZ12" s="95">
        <f>IF($KW$8,LE7,"-")</f>
        <v>15.5</v>
      </c>
      <c r="LA12" s="95">
        <f>IF($KW$8,LF7,"-")</f>
        <v>15.2</v>
      </c>
      <c r="LB12" s="84"/>
      <c r="LC12" s="84"/>
      <c r="LD12" s="84"/>
      <c r="LE12" s="84"/>
      <c r="LF12" s="94" t="s">
        <v>144</v>
      </c>
      <c r="LG12" s="95">
        <f>IF($LG$8,LL7,"-")</f>
        <v>2.4</v>
      </c>
      <c r="LH12" s="95">
        <f>IF($LG$8,LM7,"-")</f>
        <v>4.0999999999999996</v>
      </c>
      <c r="LI12" s="95">
        <f>IF($LG$8,LN7,"-")</f>
        <v>2.2000000000000002</v>
      </c>
      <c r="LJ12" s="95">
        <f>IF($LG$8,LO7,"-")</f>
        <v>2.4</v>
      </c>
      <c r="LK12" s="95">
        <f>IF($LG$8,LP7,"-")</f>
        <v>3.7</v>
      </c>
      <c r="LL12" s="84"/>
      <c r="LM12" s="84"/>
      <c r="LN12" s="84"/>
      <c r="LO12" s="84"/>
      <c r="LP12" s="94" t="s">
        <v>144</v>
      </c>
      <c r="LQ12" s="95">
        <f>IF($LQ$8,LV7,"-")</f>
        <v>494.6</v>
      </c>
      <c r="LR12" s="95">
        <f>IF($LQ$8,LW7,"-")</f>
        <v>469.5</v>
      </c>
      <c r="LS12" s="95">
        <f>IF($LQ$8,LX7,"-")</f>
        <v>391.3</v>
      </c>
      <c r="LT12" s="95">
        <f>IF($LQ$8,LY7,"-")</f>
        <v>270.5</v>
      </c>
      <c r="LU12" s="95">
        <f>IF($LQ$8,LZ7,"-")</f>
        <v>252.2</v>
      </c>
      <c r="LV12" s="84"/>
      <c r="LW12" s="84"/>
      <c r="LX12" s="84"/>
      <c r="LY12" s="84"/>
      <c r="LZ12" s="94" t="s">
        <v>144</v>
      </c>
      <c r="MA12" s="95">
        <f>IF($MA$8,MF7,"-")</f>
        <v>11.5</v>
      </c>
      <c r="MB12" s="95">
        <f>IF($MA$8,MG7,"-")</f>
        <v>16.100000000000001</v>
      </c>
      <c r="MC12" s="95">
        <f>IF($MA$8,MH7,"-")</f>
        <v>22.3</v>
      </c>
      <c r="MD12" s="95">
        <f>IF($MA$8,MI7,"-")</f>
        <v>27.3</v>
      </c>
      <c r="ME12" s="95">
        <f>IF($MA$8,MJ7,"-")</f>
        <v>32.5</v>
      </c>
      <c r="MF12" s="84"/>
      <c r="MG12" s="84"/>
      <c r="MH12" s="84"/>
      <c r="MI12" s="84"/>
      <c r="MJ12" s="94" t="s">
        <v>144</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145</v>
      </c>
      <c r="AY13" s="95">
        <f>$BI$7</f>
        <v>100</v>
      </c>
      <c r="AZ13" s="95">
        <f>$BI$7</f>
        <v>100</v>
      </c>
      <c r="BA13" s="95">
        <f>$BI$7</f>
        <v>100</v>
      </c>
      <c r="BB13" s="95">
        <f>$BI$7</f>
        <v>100</v>
      </c>
      <c r="BC13" s="95">
        <f>$BI$7</f>
        <v>100</v>
      </c>
      <c r="BD13" s="84"/>
      <c r="BE13" s="84"/>
      <c r="BF13" s="84"/>
      <c r="BG13" s="84"/>
      <c r="BH13" s="84"/>
      <c r="BI13" s="94" t="s">
        <v>145</v>
      </c>
      <c r="BJ13" s="95">
        <f>$BT$7</f>
        <v>100</v>
      </c>
      <c r="BK13" s="95">
        <f>$BT$7</f>
        <v>100</v>
      </c>
      <c r="BL13" s="95">
        <f>$BT$7</f>
        <v>100</v>
      </c>
      <c r="BM13" s="95">
        <f>$BT$7</f>
        <v>100</v>
      </c>
      <c r="BN13" s="95">
        <f>$BT$7</f>
        <v>100</v>
      </c>
      <c r="BO13" s="84"/>
      <c r="BP13" s="84"/>
      <c r="BQ13" s="84"/>
      <c r="BR13" s="84"/>
      <c r="BS13" s="84"/>
      <c r="BT13" s="94" t="s">
        <v>145</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146</v>
      </c>
      <c r="C14" s="99"/>
      <c r="D14" s="100"/>
      <c r="E14" s="99"/>
      <c r="F14" s="194" t="s">
        <v>147</v>
      </c>
      <c r="G14" s="194"/>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3" t="s">
        <v>148</v>
      </c>
      <c r="C15" s="193"/>
      <c r="D15" s="100"/>
      <c r="E15" s="97">
        <v>1</v>
      </c>
      <c r="F15" s="193" t="s">
        <v>149</v>
      </c>
      <c r="G15" s="193"/>
      <c r="H15" s="102" t="s">
        <v>150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151</v>
      </c>
      <c r="AY15" s="103"/>
      <c r="AZ15" s="103"/>
      <c r="BA15" s="103"/>
      <c r="BB15" s="103"/>
      <c r="BC15" s="103"/>
      <c r="BD15" s="100"/>
      <c r="BE15" s="100"/>
      <c r="BF15" s="100"/>
      <c r="BG15" s="100"/>
      <c r="BH15" s="100"/>
      <c r="BI15" s="101" t="s">
        <v>151</v>
      </c>
      <c r="BJ15" s="103"/>
      <c r="BK15" s="103"/>
      <c r="BL15" s="103"/>
      <c r="BM15" s="103"/>
      <c r="BN15" s="103"/>
      <c r="BO15" s="100"/>
      <c r="BP15" s="100"/>
      <c r="BQ15" s="100"/>
      <c r="BR15" s="100"/>
      <c r="BS15" s="100"/>
      <c r="BT15" s="101" t="s">
        <v>151</v>
      </c>
      <c r="BU15" s="103"/>
      <c r="BV15" s="103"/>
      <c r="BW15" s="103"/>
      <c r="BX15" s="103"/>
      <c r="BY15" s="103"/>
      <c r="BZ15" s="100"/>
      <c r="CA15" s="100"/>
      <c r="CB15" s="100"/>
      <c r="CC15" s="100"/>
      <c r="CD15" s="100"/>
      <c r="CE15" s="101" t="s">
        <v>151</v>
      </c>
      <c r="CF15" s="103"/>
      <c r="CG15" s="103"/>
      <c r="CH15" s="103"/>
      <c r="CI15" s="103"/>
      <c r="CJ15" s="103"/>
      <c r="CK15" s="100"/>
      <c r="CL15" s="100"/>
      <c r="CM15" s="100"/>
      <c r="CN15" s="100"/>
      <c r="CO15" s="101" t="s">
        <v>151</v>
      </c>
      <c r="CP15" s="103"/>
      <c r="CQ15" s="103"/>
      <c r="CR15" s="103"/>
      <c r="CS15" s="103"/>
      <c r="CT15" s="103"/>
      <c r="CU15" s="100"/>
      <c r="CV15" s="100"/>
      <c r="CW15" s="100"/>
      <c r="CX15" s="100"/>
      <c r="CY15" s="100"/>
      <c r="CZ15" s="101" t="s">
        <v>151</v>
      </c>
      <c r="DA15" s="103"/>
      <c r="DB15" s="103"/>
      <c r="DC15" s="103"/>
      <c r="DD15" s="103"/>
      <c r="DE15" s="103"/>
      <c r="DF15" s="100"/>
      <c r="DG15" s="100"/>
      <c r="DH15" s="100"/>
      <c r="DI15" s="100"/>
      <c r="DJ15" s="101" t="s">
        <v>151</v>
      </c>
      <c r="DK15" s="103"/>
      <c r="DL15" s="103"/>
      <c r="DM15" s="103"/>
      <c r="DN15" s="103"/>
      <c r="DO15" s="103"/>
      <c r="DP15" s="100"/>
      <c r="DQ15" s="100"/>
      <c r="DR15" s="100"/>
      <c r="DS15" s="100"/>
      <c r="DT15" s="101" t="s">
        <v>151</v>
      </c>
      <c r="DU15" s="103"/>
      <c r="DV15" s="103"/>
      <c r="DW15" s="103"/>
      <c r="DX15" s="103"/>
      <c r="DY15" s="103"/>
      <c r="DZ15" s="100"/>
      <c r="EA15" s="100"/>
      <c r="EB15" s="100"/>
      <c r="EC15" s="100"/>
      <c r="ED15" s="101" t="s">
        <v>151</v>
      </c>
      <c r="EE15" s="103"/>
      <c r="EF15" s="103"/>
      <c r="EG15" s="103"/>
      <c r="EH15" s="103"/>
      <c r="EI15" s="103"/>
      <c r="EJ15" s="100"/>
      <c r="EK15" s="100"/>
      <c r="EL15" s="100"/>
      <c r="EM15" s="100"/>
      <c r="EN15" s="101" t="s">
        <v>151</v>
      </c>
      <c r="EO15" s="103"/>
      <c r="EP15" s="103"/>
      <c r="EQ15" s="103"/>
      <c r="ER15" s="103"/>
      <c r="ES15" s="103"/>
      <c r="ET15" s="100"/>
      <c r="EU15" s="100"/>
      <c r="EV15" s="100"/>
      <c r="EW15" s="100"/>
      <c r="EX15" s="100"/>
      <c r="EY15" s="101" t="s">
        <v>151</v>
      </c>
      <c r="EZ15" s="103"/>
      <c r="FA15" s="103"/>
      <c r="FB15" s="103"/>
      <c r="FC15" s="103"/>
      <c r="FD15" s="103"/>
      <c r="FE15" s="100"/>
      <c r="FF15" s="100"/>
      <c r="FG15" s="100"/>
      <c r="FH15" s="100"/>
      <c r="FI15" s="101" t="s">
        <v>151</v>
      </c>
      <c r="FJ15" s="103"/>
      <c r="FK15" s="103"/>
      <c r="FL15" s="103"/>
      <c r="FM15" s="103"/>
      <c r="FN15" s="103"/>
      <c r="FO15" s="100"/>
      <c r="FP15" s="100"/>
      <c r="FQ15" s="100"/>
      <c r="FR15" s="100"/>
      <c r="FS15" s="101" t="s">
        <v>151</v>
      </c>
      <c r="FT15" s="103"/>
      <c r="FU15" s="103"/>
      <c r="FV15" s="103"/>
      <c r="FW15" s="103"/>
      <c r="FX15" s="103"/>
      <c r="FY15" s="100"/>
      <c r="FZ15" s="100"/>
      <c r="GA15" s="100"/>
      <c r="GB15" s="100"/>
      <c r="GC15" s="101" t="s">
        <v>151</v>
      </c>
      <c r="GD15" s="103"/>
      <c r="GE15" s="103"/>
      <c r="GF15" s="103"/>
      <c r="GG15" s="103"/>
      <c r="GH15" s="103"/>
      <c r="GI15" s="100"/>
      <c r="GJ15" s="100"/>
      <c r="GK15" s="100"/>
      <c r="GL15" s="100"/>
      <c r="GM15" s="101" t="s">
        <v>151</v>
      </c>
      <c r="GN15" s="103"/>
      <c r="GO15" s="103"/>
      <c r="GP15" s="103"/>
      <c r="GQ15" s="103"/>
      <c r="GR15" s="103"/>
      <c r="GS15" s="100"/>
      <c r="GT15" s="100"/>
      <c r="GU15" s="100"/>
      <c r="GV15" s="100"/>
      <c r="GW15" s="100"/>
      <c r="GX15" s="101" t="s">
        <v>151</v>
      </c>
      <c r="GY15" s="103"/>
      <c r="GZ15" s="103"/>
      <c r="HA15" s="103"/>
      <c r="HB15" s="103"/>
      <c r="HC15" s="103"/>
      <c r="HD15" s="100"/>
      <c r="HE15" s="100"/>
      <c r="HF15" s="100"/>
      <c r="HG15" s="100"/>
      <c r="HH15" s="101" t="s">
        <v>151</v>
      </c>
      <c r="HI15" s="103"/>
      <c r="HJ15" s="103"/>
      <c r="HK15" s="103"/>
      <c r="HL15" s="103"/>
      <c r="HM15" s="103"/>
      <c r="HN15" s="100"/>
      <c r="HO15" s="100"/>
      <c r="HP15" s="100"/>
      <c r="HQ15" s="100"/>
      <c r="HR15" s="101" t="s">
        <v>151</v>
      </c>
      <c r="HS15" s="103"/>
      <c r="HT15" s="103"/>
      <c r="HU15" s="103"/>
      <c r="HV15" s="103"/>
      <c r="HW15" s="103"/>
      <c r="HX15" s="100"/>
      <c r="HY15" s="100"/>
      <c r="HZ15" s="100"/>
      <c r="IA15" s="100"/>
      <c r="IB15" s="101" t="s">
        <v>151</v>
      </c>
      <c r="IC15" s="103"/>
      <c r="ID15" s="103"/>
      <c r="IE15" s="103"/>
      <c r="IF15" s="103"/>
      <c r="IG15" s="103"/>
      <c r="IH15" s="100"/>
      <c r="II15" s="100"/>
      <c r="IJ15" s="100"/>
      <c r="IK15" s="100"/>
      <c r="IL15" s="101" t="s">
        <v>151</v>
      </c>
      <c r="IM15" s="103"/>
      <c r="IN15" s="103"/>
      <c r="IO15" s="103"/>
      <c r="IP15" s="103"/>
      <c r="IQ15" s="103"/>
      <c r="IR15" s="100"/>
      <c r="IS15" s="100"/>
      <c r="IT15" s="100"/>
      <c r="IU15" s="100"/>
      <c r="IV15" s="100"/>
      <c r="IW15" s="101" t="s">
        <v>151</v>
      </c>
      <c r="IX15" s="103"/>
      <c r="IY15" s="103"/>
      <c r="IZ15" s="103"/>
      <c r="JA15" s="103"/>
      <c r="JB15" s="103"/>
      <c r="JC15" s="100"/>
      <c r="JD15" s="100"/>
      <c r="JE15" s="100"/>
      <c r="JF15" s="100"/>
      <c r="JG15" s="101" t="s">
        <v>151</v>
      </c>
      <c r="JH15" s="103"/>
      <c r="JI15" s="103"/>
      <c r="JJ15" s="103"/>
      <c r="JK15" s="103"/>
      <c r="JL15" s="103"/>
      <c r="JM15" s="100"/>
      <c r="JN15" s="100"/>
      <c r="JO15" s="100"/>
      <c r="JP15" s="100"/>
      <c r="JQ15" s="101" t="s">
        <v>151</v>
      </c>
      <c r="JR15" s="103"/>
      <c r="JS15" s="103"/>
      <c r="JT15" s="103"/>
      <c r="JU15" s="103"/>
      <c r="JV15" s="103"/>
      <c r="JW15" s="100"/>
      <c r="JX15" s="100"/>
      <c r="JY15" s="100"/>
      <c r="JZ15" s="100"/>
      <c r="KA15" s="101" t="s">
        <v>151</v>
      </c>
      <c r="KB15" s="103"/>
      <c r="KC15" s="103"/>
      <c r="KD15" s="103"/>
      <c r="KE15" s="103"/>
      <c r="KF15" s="103"/>
      <c r="KG15" s="100"/>
      <c r="KH15" s="100"/>
      <c r="KI15" s="100"/>
      <c r="KJ15" s="100"/>
      <c r="KK15" s="101" t="s">
        <v>151</v>
      </c>
      <c r="KL15" s="103"/>
      <c r="KM15" s="103"/>
      <c r="KN15" s="103"/>
      <c r="KO15" s="103"/>
      <c r="KP15" s="103"/>
      <c r="KQ15" s="100"/>
      <c r="KR15" s="100"/>
      <c r="KS15" s="100"/>
      <c r="KT15" s="100"/>
      <c r="KU15" s="100"/>
      <c r="KV15" s="101" t="s">
        <v>151</v>
      </c>
      <c r="KW15" s="103"/>
      <c r="KX15" s="103"/>
      <c r="KY15" s="103"/>
      <c r="KZ15" s="103"/>
      <c r="LA15" s="103"/>
      <c r="LB15" s="100"/>
      <c r="LC15" s="100"/>
      <c r="LD15" s="100"/>
      <c r="LE15" s="100"/>
      <c r="LF15" s="101" t="s">
        <v>151</v>
      </c>
      <c r="LG15" s="103"/>
      <c r="LH15" s="103"/>
      <c r="LI15" s="103"/>
      <c r="LJ15" s="103"/>
      <c r="LK15" s="103"/>
      <c r="LL15" s="100"/>
      <c r="LM15" s="100"/>
      <c r="LN15" s="100"/>
      <c r="LO15" s="100"/>
      <c r="LP15" s="101" t="s">
        <v>151</v>
      </c>
      <c r="LQ15" s="103"/>
      <c r="LR15" s="103"/>
      <c r="LS15" s="103"/>
      <c r="LT15" s="103"/>
      <c r="LU15" s="103"/>
      <c r="LV15" s="100"/>
      <c r="LW15" s="100"/>
      <c r="LX15" s="100"/>
      <c r="LY15" s="100"/>
      <c r="LZ15" s="101" t="s">
        <v>151</v>
      </c>
      <c r="MA15" s="103"/>
      <c r="MB15" s="103"/>
      <c r="MC15" s="103"/>
      <c r="MD15" s="103"/>
      <c r="ME15" s="103"/>
      <c r="MF15" s="100"/>
      <c r="MG15" s="100"/>
      <c r="MH15" s="100"/>
      <c r="MI15" s="100"/>
      <c r="MJ15" s="101" t="s">
        <v>151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3" t="s">
        <v>152</v>
      </c>
      <c r="C16" s="193"/>
      <c r="D16" s="100"/>
      <c r="E16" s="97">
        <f>E15+1</f>
        <v>2</v>
      </c>
      <c r="F16" s="193" t="s">
        <v>153</v>
      </c>
      <c r="G16" s="193"/>
      <c r="H16" s="102" t="s">
        <v>154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3" t="s">
        <v>155</v>
      </c>
      <c r="C17" s="193"/>
      <c r="D17" s="100"/>
      <c r="E17" s="97">
        <f t="shared" ref="E17" si="8">E16+1</f>
        <v>3</v>
      </c>
      <c r="F17" s="193" t="s">
        <v>156</v>
      </c>
      <c r="G17" s="193"/>
      <c r="H17" s="102" t="s">
        <v>157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158</v>
      </c>
      <c r="AY17" s="106">
        <f>IF(AY7="-",NA(),AY7)</f>
        <v>233.3</v>
      </c>
      <c r="AZ17" s="106">
        <f t="shared" ref="AZ17:BC17" si="9">IF(AZ7="-",NA(),AZ7)</f>
        <v>233.2</v>
      </c>
      <c r="BA17" s="106">
        <f t="shared" si="9"/>
        <v>232.6</v>
      </c>
      <c r="BB17" s="106">
        <f t="shared" si="9"/>
        <v>241.5</v>
      </c>
      <c r="BC17" s="106">
        <f t="shared" si="9"/>
        <v>247.5</v>
      </c>
      <c r="BD17" s="100"/>
      <c r="BE17" s="100"/>
      <c r="BF17" s="100"/>
      <c r="BG17" s="100"/>
      <c r="BH17" s="100"/>
      <c r="BI17" s="105" t="s">
        <v>158</v>
      </c>
      <c r="BJ17" s="106">
        <f>IF(BJ7="-",NA(),BJ7)</f>
        <v>247.2</v>
      </c>
      <c r="BK17" s="106">
        <f t="shared" ref="BK17:BN17" si="10">IF(BK7="-",NA(),BK7)</f>
        <v>246.8</v>
      </c>
      <c r="BL17" s="106">
        <f t="shared" si="10"/>
        <v>246.3</v>
      </c>
      <c r="BM17" s="106">
        <f t="shared" si="10"/>
        <v>255.3</v>
      </c>
      <c r="BN17" s="106">
        <f t="shared" si="10"/>
        <v>260.60000000000002</v>
      </c>
      <c r="BO17" s="100"/>
      <c r="BP17" s="100"/>
      <c r="BQ17" s="100"/>
      <c r="BR17" s="100"/>
      <c r="BS17" s="100"/>
      <c r="BT17" s="105" t="s">
        <v>158</v>
      </c>
      <c r="BU17" s="106">
        <f>IF(BU7="-",NA(),BU7)</f>
        <v>4941.7</v>
      </c>
      <c r="BV17" s="106">
        <f t="shared" ref="BV17:BY17" si="11">IF(BV7="-",NA(),BV7)</f>
        <v>482.7</v>
      </c>
      <c r="BW17" s="106">
        <f t="shared" si="11"/>
        <v>488.7</v>
      </c>
      <c r="BX17" s="106">
        <f t="shared" si="11"/>
        <v>491.7</v>
      </c>
      <c r="BY17" s="106">
        <f t="shared" si="11"/>
        <v>493.2</v>
      </c>
      <c r="BZ17" s="100"/>
      <c r="CA17" s="100"/>
      <c r="CB17" s="100"/>
      <c r="CC17" s="100"/>
      <c r="CD17" s="100"/>
      <c r="CE17" s="105" t="s">
        <v>158</v>
      </c>
      <c r="CF17" s="106">
        <f>IF(CF7="-",NA(),CF7)</f>
        <v>15433.2</v>
      </c>
      <c r="CG17" s="106">
        <f t="shared" ref="CG17:CJ17" si="12">IF(CG7="-",NA(),CG7)</f>
        <v>15455.1</v>
      </c>
      <c r="CH17" s="106">
        <f t="shared" si="12"/>
        <v>15472.7</v>
      </c>
      <c r="CI17" s="106">
        <f t="shared" si="12"/>
        <v>14910</v>
      </c>
      <c r="CJ17" s="106">
        <f t="shared" si="12"/>
        <v>14556.6</v>
      </c>
      <c r="CK17" s="100"/>
      <c r="CL17" s="100"/>
      <c r="CM17" s="100"/>
      <c r="CN17" s="100"/>
      <c r="CO17" s="105" t="s">
        <v>158</v>
      </c>
      <c r="CP17" s="107">
        <f>IF(CP7="-",NA(),CP7)</f>
        <v>91975</v>
      </c>
      <c r="CQ17" s="107">
        <f t="shared" ref="CQ17:CT17" si="13">IF(CQ7="-",NA(),CQ7)</f>
        <v>91699</v>
      </c>
      <c r="CR17" s="107">
        <f t="shared" si="13"/>
        <v>90892</v>
      </c>
      <c r="CS17" s="107">
        <f t="shared" si="13"/>
        <v>91823</v>
      </c>
      <c r="CT17" s="107">
        <f t="shared" si="13"/>
        <v>92713</v>
      </c>
      <c r="CU17" s="100"/>
      <c r="CV17" s="100"/>
      <c r="CW17" s="100"/>
      <c r="CX17" s="100"/>
      <c r="CY17" s="100"/>
      <c r="CZ17" s="105" t="s">
        <v>158</v>
      </c>
      <c r="DA17" s="106">
        <f>IF(DA7="-",NA(),DA7)</f>
        <v>16.3</v>
      </c>
      <c r="DB17" s="106">
        <f t="shared" ref="DB17:DE17" si="14">IF(DB7="-",NA(),DB7)</f>
        <v>16.2</v>
      </c>
      <c r="DC17" s="106">
        <f t="shared" si="14"/>
        <v>16</v>
      </c>
      <c r="DD17" s="106">
        <f t="shared" si="14"/>
        <v>15.9</v>
      </c>
      <c r="DE17" s="106">
        <f t="shared" si="14"/>
        <v>15.9</v>
      </c>
      <c r="DF17" s="100"/>
      <c r="DG17" s="100"/>
      <c r="DH17" s="100"/>
      <c r="DI17" s="100"/>
      <c r="DJ17" s="105" t="s">
        <v>158</v>
      </c>
      <c r="DK17" s="106">
        <f>IF(DK7="-",NA(),DK7)</f>
        <v>0.3</v>
      </c>
      <c r="DL17" s="106">
        <f t="shared" ref="DL17:DO17" si="15">IF(DL7="-",NA(),DL7)</f>
        <v>0.1</v>
      </c>
      <c r="DM17" s="106">
        <f t="shared" si="15"/>
        <v>0.1</v>
      </c>
      <c r="DN17" s="106">
        <f t="shared" si="15"/>
        <v>0.6</v>
      </c>
      <c r="DO17" s="106">
        <f t="shared" si="15"/>
        <v>0.2</v>
      </c>
      <c r="DP17" s="100"/>
      <c r="DQ17" s="100"/>
      <c r="DR17" s="100"/>
      <c r="DS17" s="100"/>
      <c r="DT17" s="105" t="s">
        <v>158</v>
      </c>
      <c r="DU17" s="106">
        <f>IF(DU7="-",NA(),DU7)</f>
        <v>700.9</v>
      </c>
      <c r="DV17" s="106">
        <f t="shared" ref="DV17:DY17" si="16">IF(DV7="-",NA(),DV7)</f>
        <v>702.8</v>
      </c>
      <c r="DW17" s="106">
        <f t="shared" si="16"/>
        <v>659.2</v>
      </c>
      <c r="DX17" s="106">
        <f t="shared" si="16"/>
        <v>613.4</v>
      </c>
      <c r="DY17" s="106">
        <f t="shared" si="16"/>
        <v>561.9</v>
      </c>
      <c r="DZ17" s="100"/>
      <c r="EA17" s="100"/>
      <c r="EB17" s="100"/>
      <c r="EC17" s="100"/>
      <c r="ED17" s="105" t="s">
        <v>158</v>
      </c>
      <c r="EE17" s="106">
        <f>IF(EE7="-",NA(),EE7)</f>
        <v>10.4</v>
      </c>
      <c r="EF17" s="106">
        <f t="shared" ref="EF17:EI17" si="17">IF(EF7="-",NA(),EF7)</f>
        <v>15.7</v>
      </c>
      <c r="EG17" s="106">
        <f t="shared" si="17"/>
        <v>20.9</v>
      </c>
      <c r="EH17" s="106">
        <f t="shared" si="17"/>
        <v>26.1</v>
      </c>
      <c r="EI17" s="106">
        <f t="shared" si="17"/>
        <v>31.3</v>
      </c>
      <c r="EJ17" s="100"/>
      <c r="EK17" s="100"/>
      <c r="EL17" s="100"/>
      <c r="EM17" s="100"/>
      <c r="EN17" s="105" t="s">
        <v>158</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158</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158</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158</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158</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158</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158</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158</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158</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158</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158</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158</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158</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158</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158</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158</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158</v>
      </c>
      <c r="KW17" s="106">
        <f>IF(KW7="-",NA(),KW7)</f>
        <v>16.3</v>
      </c>
      <c r="KX17" s="106">
        <f t="shared" ref="KX17:LA17" si="34">IF(KX7="-",NA(),KX7)</f>
        <v>16.2</v>
      </c>
      <c r="KY17" s="106">
        <f t="shared" si="34"/>
        <v>16</v>
      </c>
      <c r="KZ17" s="106">
        <f t="shared" si="34"/>
        <v>15.9</v>
      </c>
      <c r="LA17" s="106">
        <f t="shared" si="34"/>
        <v>15.9</v>
      </c>
      <c r="LB17" s="100"/>
      <c r="LC17" s="100"/>
      <c r="LD17" s="100"/>
      <c r="LE17" s="100"/>
      <c r="LF17" s="105" t="s">
        <v>158</v>
      </c>
      <c r="LG17" s="106">
        <f>IF(LG7="-",NA(),LG7)</f>
        <v>0.3</v>
      </c>
      <c r="LH17" s="106">
        <f t="shared" ref="LH17:LK17" si="35">IF(LH7="-",NA(),LH7)</f>
        <v>0.1</v>
      </c>
      <c r="LI17" s="106">
        <f t="shared" si="35"/>
        <v>0.1</v>
      </c>
      <c r="LJ17" s="106">
        <f t="shared" si="35"/>
        <v>0.6</v>
      </c>
      <c r="LK17" s="106">
        <f t="shared" si="35"/>
        <v>0.2</v>
      </c>
      <c r="LL17" s="100"/>
      <c r="LM17" s="100"/>
      <c r="LN17" s="100"/>
      <c r="LO17" s="100"/>
      <c r="LP17" s="105" t="s">
        <v>158</v>
      </c>
      <c r="LQ17" s="106">
        <f>IF(LQ7="-",NA(),LQ7)</f>
        <v>700.9</v>
      </c>
      <c r="LR17" s="106">
        <f t="shared" ref="LR17:LU17" si="36">IF(LR7="-",NA(),LR7)</f>
        <v>702.8</v>
      </c>
      <c r="LS17" s="106">
        <f t="shared" si="36"/>
        <v>659.2</v>
      </c>
      <c r="LT17" s="106">
        <f t="shared" si="36"/>
        <v>613.4</v>
      </c>
      <c r="LU17" s="106">
        <f t="shared" si="36"/>
        <v>561.9</v>
      </c>
      <c r="LV17" s="100"/>
      <c r="LW17" s="100"/>
      <c r="LX17" s="100"/>
      <c r="LY17" s="100"/>
      <c r="LZ17" s="105" t="s">
        <v>158</v>
      </c>
      <c r="MA17" s="106">
        <f>IF(MA7="-",NA(),MA7)</f>
        <v>10.4</v>
      </c>
      <c r="MB17" s="106">
        <f t="shared" ref="MB17:ME17" si="37">IF(MB7="-",NA(),MB7)</f>
        <v>15.7</v>
      </c>
      <c r="MC17" s="106">
        <f t="shared" si="37"/>
        <v>20.9</v>
      </c>
      <c r="MD17" s="106">
        <f t="shared" si="37"/>
        <v>26.1</v>
      </c>
      <c r="ME17" s="106">
        <f t="shared" si="37"/>
        <v>31.3</v>
      </c>
      <c r="MF17" s="100"/>
      <c r="MG17" s="100"/>
      <c r="MH17" s="100"/>
      <c r="MI17" s="100"/>
      <c r="MJ17" s="105" t="s">
        <v>158</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3" t="s">
        <v>159</v>
      </c>
      <c r="C18" s="193"/>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160</v>
      </c>
      <c r="AY18" s="106">
        <f>IF(BD7="-",NA(),BD7)</f>
        <v>135.9</v>
      </c>
      <c r="AZ18" s="106">
        <f t="shared" ref="AZ18:BC18" si="39">IF(BE7="-",NA(),BE7)</f>
        <v>130.5</v>
      </c>
      <c r="BA18" s="106">
        <f t="shared" si="39"/>
        <v>129.9</v>
      </c>
      <c r="BB18" s="106">
        <f t="shared" si="39"/>
        <v>130.19999999999999</v>
      </c>
      <c r="BC18" s="106">
        <f t="shared" si="39"/>
        <v>134.6</v>
      </c>
      <c r="BD18" s="100"/>
      <c r="BE18" s="100"/>
      <c r="BF18" s="100"/>
      <c r="BG18" s="100"/>
      <c r="BH18" s="100"/>
      <c r="BI18" s="105" t="s">
        <v>160</v>
      </c>
      <c r="BJ18" s="106">
        <f>IF(BO7="-",NA(),BO7)</f>
        <v>136.30000000000001</v>
      </c>
      <c r="BK18" s="106">
        <f t="shared" ref="BK18:BN18" si="40">IF(BP7="-",NA(),BP7)</f>
        <v>130.69999999999999</v>
      </c>
      <c r="BL18" s="106">
        <f t="shared" si="40"/>
        <v>128.9</v>
      </c>
      <c r="BM18" s="106">
        <f t="shared" si="40"/>
        <v>129.30000000000001</v>
      </c>
      <c r="BN18" s="106">
        <f t="shared" si="40"/>
        <v>133.80000000000001</v>
      </c>
      <c r="BO18" s="100"/>
      <c r="BP18" s="100"/>
      <c r="BQ18" s="100"/>
      <c r="BR18" s="100"/>
      <c r="BS18" s="100"/>
      <c r="BT18" s="105" t="s">
        <v>160</v>
      </c>
      <c r="BU18" s="106">
        <f>IF(BZ7="-",NA(),BZ7)</f>
        <v>688</v>
      </c>
      <c r="BV18" s="106">
        <f t="shared" ref="BV18:BY18" si="41">IF(CA7="-",NA(),CA7)</f>
        <v>707.7</v>
      </c>
      <c r="BW18" s="106">
        <f t="shared" si="41"/>
        <v>749.1</v>
      </c>
      <c r="BX18" s="106">
        <f t="shared" si="41"/>
        <v>763.6</v>
      </c>
      <c r="BY18" s="106">
        <f t="shared" si="41"/>
        <v>666.3</v>
      </c>
      <c r="BZ18" s="100"/>
      <c r="CA18" s="100"/>
      <c r="CB18" s="100"/>
      <c r="CC18" s="100"/>
      <c r="CD18" s="100"/>
      <c r="CE18" s="105" t="s">
        <v>160</v>
      </c>
      <c r="CF18" s="106">
        <f>IF(CK7="-",NA(),CK7)</f>
        <v>8260</v>
      </c>
      <c r="CG18" s="106">
        <f t="shared" ref="CG18:CJ18" si="42">IF(CL7="-",NA(),CL7)</f>
        <v>8600.1</v>
      </c>
      <c r="CH18" s="106">
        <f t="shared" si="42"/>
        <v>9078.5</v>
      </c>
      <c r="CI18" s="106">
        <f t="shared" si="42"/>
        <v>9106</v>
      </c>
      <c r="CJ18" s="106">
        <f t="shared" si="42"/>
        <v>9268.1</v>
      </c>
      <c r="CK18" s="100"/>
      <c r="CL18" s="100"/>
      <c r="CM18" s="100"/>
      <c r="CN18" s="100"/>
      <c r="CO18" s="105" t="s">
        <v>160</v>
      </c>
      <c r="CP18" s="107">
        <f>IF(CU7="-",NA(),CU7)</f>
        <v>1543942</v>
      </c>
      <c r="CQ18" s="107">
        <f t="shared" ref="CQ18:CT18" si="43">IF(CV7="-",NA(),CV7)</f>
        <v>1467681</v>
      </c>
      <c r="CR18" s="107">
        <f t="shared" si="43"/>
        <v>1533303</v>
      </c>
      <c r="CS18" s="107">
        <f t="shared" si="43"/>
        <v>1359753</v>
      </c>
      <c r="CT18" s="107">
        <f t="shared" si="43"/>
        <v>1430009</v>
      </c>
      <c r="CU18" s="100"/>
      <c r="CV18" s="100"/>
      <c r="CW18" s="100"/>
      <c r="CX18" s="100"/>
      <c r="CY18" s="100"/>
      <c r="CZ18" s="105" t="s">
        <v>160</v>
      </c>
      <c r="DA18" s="106">
        <f>IF(DF7="-",NA(),DF7)</f>
        <v>36.200000000000003</v>
      </c>
      <c r="DB18" s="106">
        <f t="shared" ref="DB18:DE18" si="44">IF(DG7="-",NA(),DG7)</f>
        <v>36.5</v>
      </c>
      <c r="DC18" s="106">
        <f t="shared" si="44"/>
        <v>35.299999999999997</v>
      </c>
      <c r="DD18" s="106">
        <f t="shared" si="44"/>
        <v>35</v>
      </c>
      <c r="DE18" s="106">
        <f t="shared" si="44"/>
        <v>34.299999999999997</v>
      </c>
      <c r="DF18" s="100"/>
      <c r="DG18" s="100"/>
      <c r="DH18" s="100"/>
      <c r="DI18" s="100"/>
      <c r="DJ18" s="105" t="s">
        <v>160</v>
      </c>
      <c r="DK18" s="106">
        <f>IF(DP7="-",NA(),DP7)</f>
        <v>18.2</v>
      </c>
      <c r="DL18" s="106">
        <f t="shared" ref="DL18:DO18" si="45">IF(DQ7="-",NA(),DQ7)</f>
        <v>20.9</v>
      </c>
      <c r="DM18" s="106">
        <f t="shared" si="45"/>
        <v>21.1</v>
      </c>
      <c r="DN18" s="106">
        <f t="shared" si="45"/>
        <v>19</v>
      </c>
      <c r="DO18" s="106">
        <f t="shared" si="45"/>
        <v>20.6</v>
      </c>
      <c r="DP18" s="100"/>
      <c r="DQ18" s="100"/>
      <c r="DR18" s="100"/>
      <c r="DS18" s="100"/>
      <c r="DT18" s="105" t="s">
        <v>160</v>
      </c>
      <c r="DU18" s="106">
        <f>IF(DZ7="-",NA(),DZ7)</f>
        <v>103.6</v>
      </c>
      <c r="DV18" s="106">
        <f t="shared" ref="DV18:DY18" si="46">IF(EA7="-",NA(),EA7)</f>
        <v>95.7</v>
      </c>
      <c r="DW18" s="106">
        <f t="shared" si="46"/>
        <v>88.5</v>
      </c>
      <c r="DX18" s="106">
        <f t="shared" si="46"/>
        <v>92.4</v>
      </c>
      <c r="DY18" s="106">
        <f t="shared" si="46"/>
        <v>95.1</v>
      </c>
      <c r="DZ18" s="100"/>
      <c r="EA18" s="100"/>
      <c r="EB18" s="100"/>
      <c r="EC18" s="100"/>
      <c r="ED18" s="105" t="s">
        <v>160</v>
      </c>
      <c r="EE18" s="106">
        <f>IF(EJ7="-",NA(),EJ7)</f>
        <v>60.3</v>
      </c>
      <c r="EF18" s="106">
        <f t="shared" ref="EF18:EI18" si="47">IF(EK7="-",NA(),EK7)</f>
        <v>60.2</v>
      </c>
      <c r="EG18" s="106">
        <f t="shared" si="47"/>
        <v>61.2</v>
      </c>
      <c r="EH18" s="106">
        <f t="shared" si="47"/>
        <v>61.9</v>
      </c>
      <c r="EI18" s="106">
        <f t="shared" si="47"/>
        <v>62</v>
      </c>
      <c r="EJ18" s="100"/>
      <c r="EK18" s="100"/>
      <c r="EL18" s="100"/>
      <c r="EM18" s="100"/>
      <c r="EN18" s="105" t="s">
        <v>160</v>
      </c>
      <c r="EO18" s="106">
        <f>IF(ET7="-",NA(),ET7)</f>
        <v>20.5</v>
      </c>
      <c r="EP18" s="106">
        <f t="shared" ref="EP18:ES18" si="48">IF(EU7="-",NA(),EU7)</f>
        <v>21.4</v>
      </c>
      <c r="EQ18" s="106">
        <f t="shared" si="48"/>
        <v>22.6</v>
      </c>
      <c r="ER18" s="106">
        <f t="shared" si="48"/>
        <v>22.2</v>
      </c>
      <c r="ES18" s="106">
        <f t="shared" si="48"/>
        <v>23</v>
      </c>
      <c r="ET18" s="100"/>
      <c r="EU18" s="100"/>
      <c r="EV18" s="100"/>
      <c r="EW18" s="100"/>
      <c r="EX18" s="100"/>
      <c r="EY18" s="105" t="s">
        <v>160</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160</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160</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160</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160</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160</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160</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160</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160</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160</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160</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160</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160</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160</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160</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160</v>
      </c>
      <c r="KW18" s="106">
        <f>IF(OR(NOT($KW$8),LB7="-"),NA(),LB7)</f>
        <v>15.3</v>
      </c>
      <c r="KX18" s="106">
        <f>IF(OR(NOT($KW$8),LC7="-"),NA(),LC7)</f>
        <v>15.4</v>
      </c>
      <c r="KY18" s="106">
        <f>IF(OR(NOT($KW$8),LD7="-"),NA(),LD7)</f>
        <v>15.1</v>
      </c>
      <c r="KZ18" s="106">
        <f>IF(OR(NOT($KW$8),LE7="-"),NA(),LE7)</f>
        <v>15.5</v>
      </c>
      <c r="LA18" s="106">
        <f>IF(OR(NOT($KW$8),LF7="-"),NA(),LF7)</f>
        <v>15.2</v>
      </c>
      <c r="LB18" s="100"/>
      <c r="LC18" s="100"/>
      <c r="LD18" s="100"/>
      <c r="LE18" s="100"/>
      <c r="LF18" s="105" t="s">
        <v>160</v>
      </c>
      <c r="LG18" s="106">
        <f>IF(OR(NOT($LG$8),LL7="-"),NA(),LL7)</f>
        <v>2.4</v>
      </c>
      <c r="LH18" s="106">
        <f>IF(OR(NOT($LG$8),LM7="-"),NA(),LM7)</f>
        <v>4.0999999999999996</v>
      </c>
      <c r="LI18" s="106">
        <f>IF(OR(NOT($LG$8),LN7="-"),NA(),LN7)</f>
        <v>2.2000000000000002</v>
      </c>
      <c r="LJ18" s="106">
        <f>IF(OR(NOT($LG$8),LO7="-"),NA(),LO7)</f>
        <v>2.4</v>
      </c>
      <c r="LK18" s="106">
        <f>IF(OR(NOT($LG$8),LP7="-"),NA(),LP7)</f>
        <v>3.7</v>
      </c>
      <c r="LL18" s="100"/>
      <c r="LM18" s="100"/>
      <c r="LN18" s="100"/>
      <c r="LO18" s="100"/>
      <c r="LP18" s="105" t="s">
        <v>160</v>
      </c>
      <c r="LQ18" s="106">
        <f>IF(OR(NOT($LQ$8),LV7="-"),NA(),LV7)</f>
        <v>494.6</v>
      </c>
      <c r="LR18" s="106">
        <f>IF(OR(NOT($LQ$8),LW7="-"),NA(),LW7)</f>
        <v>469.5</v>
      </c>
      <c r="LS18" s="106">
        <f>IF(OR(NOT($LQ$8),LX7="-"),NA(),LX7)</f>
        <v>391.3</v>
      </c>
      <c r="LT18" s="106">
        <f>IF(OR(NOT($LQ$8),LY7="-"),NA(),LY7)</f>
        <v>270.5</v>
      </c>
      <c r="LU18" s="106">
        <f>IF(OR(NOT($LQ$8),LZ7="-"),NA(),LZ7)</f>
        <v>252.2</v>
      </c>
      <c r="LV18" s="100"/>
      <c r="LW18" s="100"/>
      <c r="LX18" s="100"/>
      <c r="LY18" s="100"/>
      <c r="LZ18" s="105" t="s">
        <v>160</v>
      </c>
      <c r="MA18" s="106">
        <f>IF(OR(NOT($MA$8),MF7="-"),NA(),MF7)</f>
        <v>11.5</v>
      </c>
      <c r="MB18" s="106">
        <f>IF(OR(NOT($MA$8),MG7="-"),NA(),MG7)</f>
        <v>16.100000000000001</v>
      </c>
      <c r="MC18" s="106">
        <f>IF(OR(NOT($MA$8),MH7="-"),NA(),MH7)</f>
        <v>22.3</v>
      </c>
      <c r="MD18" s="106">
        <f>IF(OR(NOT($MA$8),MI7="-"),NA(),MI7)</f>
        <v>27.3</v>
      </c>
      <c r="ME18" s="106">
        <f>IF(OR(NOT($MA$8),MJ7="-"),NA(),MJ7)</f>
        <v>32.5</v>
      </c>
      <c r="MF18" s="100"/>
      <c r="MG18" s="100"/>
      <c r="MH18" s="100"/>
      <c r="MI18" s="100"/>
      <c r="MJ18" s="105" t="s">
        <v>160</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3" t="s">
        <v>161</v>
      </c>
      <c r="C19" s="193"/>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145</v>
      </c>
      <c r="AY19" s="106">
        <f>$BI$7</f>
        <v>100</v>
      </c>
      <c r="AZ19" s="106">
        <f t="shared" ref="AZ19:BC19" si="49">$BI$7</f>
        <v>100</v>
      </c>
      <c r="BA19" s="106">
        <f t="shared" si="49"/>
        <v>100</v>
      </c>
      <c r="BB19" s="106">
        <f t="shared" si="49"/>
        <v>100</v>
      </c>
      <c r="BC19" s="106">
        <f t="shared" si="49"/>
        <v>100</v>
      </c>
      <c r="BD19" s="100"/>
      <c r="BE19" s="100"/>
      <c r="BF19" s="100"/>
      <c r="BG19" s="100"/>
      <c r="BH19" s="100"/>
      <c r="BI19" s="108" t="s">
        <v>145</v>
      </c>
      <c r="BJ19" s="106">
        <f>$BT$7</f>
        <v>100</v>
      </c>
      <c r="BK19" s="106">
        <f>$BT$7</f>
        <v>100</v>
      </c>
      <c r="BL19" s="106">
        <f>$BT$7</f>
        <v>100</v>
      </c>
      <c r="BM19" s="106">
        <f>$BT$7</f>
        <v>100</v>
      </c>
      <c r="BN19" s="106">
        <f>$BT$7</f>
        <v>100</v>
      </c>
      <c r="BO19" s="100"/>
      <c r="BP19" s="100"/>
      <c r="BQ19" s="100"/>
      <c r="BR19" s="100"/>
      <c r="BS19" s="100"/>
      <c r="BT19" s="108" t="s">
        <v>145</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3" t="s">
        <v>162</v>
      </c>
      <c r="C20" s="193"/>
      <c r="D20" s="100"/>
    </row>
    <row r="21" spans="1:374" x14ac:dyDescent="0.15">
      <c r="A21" s="97">
        <f t="shared" si="7"/>
        <v>7</v>
      </c>
      <c r="B21" s="193" t="s">
        <v>163</v>
      </c>
      <c r="C21" s="193"/>
      <c r="D21" s="100"/>
    </row>
    <row r="22" spans="1:374" x14ac:dyDescent="0.15">
      <c r="A22" s="97">
        <f t="shared" si="7"/>
        <v>8</v>
      </c>
      <c r="B22" s="193" t="s">
        <v>164</v>
      </c>
      <c r="C22" s="193"/>
      <c r="D22" s="100"/>
      <c r="E22" s="195" t="s">
        <v>165</v>
      </c>
      <c r="F22" s="196"/>
      <c r="G22" s="196"/>
      <c r="H22" s="196"/>
      <c r="I22" s="197"/>
    </row>
    <row r="23" spans="1:374" x14ac:dyDescent="0.15">
      <c r="A23" s="97">
        <f t="shared" si="7"/>
        <v>9</v>
      </c>
      <c r="B23" s="193" t="s">
        <v>166</v>
      </c>
      <c r="C23" s="193"/>
      <c r="D23" s="100"/>
      <c r="E23" s="198"/>
      <c r="F23" s="199"/>
      <c r="G23" s="199"/>
      <c r="H23" s="199"/>
      <c r="I23" s="200"/>
    </row>
    <row r="24" spans="1:374" x14ac:dyDescent="0.15">
      <c r="A24" s="97">
        <f t="shared" si="7"/>
        <v>10</v>
      </c>
      <c r="B24" s="193" t="s">
        <v>167</v>
      </c>
      <c r="C24" s="193"/>
      <c r="D24" s="100"/>
      <c r="E24" s="198"/>
      <c r="F24" s="199"/>
      <c r="G24" s="199"/>
      <c r="H24" s="199"/>
      <c r="I24" s="200"/>
    </row>
    <row r="25" spans="1:374" x14ac:dyDescent="0.15">
      <c r="A25" s="97">
        <f t="shared" si="7"/>
        <v>11</v>
      </c>
      <c r="B25" s="193" t="s">
        <v>168</v>
      </c>
      <c r="C25" s="193"/>
      <c r="D25" s="100"/>
      <c r="E25" s="198"/>
      <c r="F25" s="199"/>
      <c r="G25" s="199"/>
      <c r="H25" s="199"/>
      <c r="I25" s="200"/>
    </row>
    <row r="26" spans="1:374" x14ac:dyDescent="0.15">
      <c r="A26" s="97">
        <f t="shared" si="7"/>
        <v>12</v>
      </c>
      <c r="B26" s="193" t="s">
        <v>169</v>
      </c>
      <c r="C26" s="193"/>
      <c r="D26" s="100"/>
      <c r="E26" s="198"/>
      <c r="F26" s="199"/>
      <c r="G26" s="199"/>
      <c r="H26" s="199"/>
      <c r="I26" s="200"/>
    </row>
    <row r="27" spans="1:374" x14ac:dyDescent="0.15">
      <c r="A27" s="97">
        <f t="shared" si="7"/>
        <v>13</v>
      </c>
      <c r="B27" s="193" t="s">
        <v>170</v>
      </c>
      <c r="C27" s="193"/>
      <c r="D27" s="100"/>
      <c r="E27" s="198"/>
      <c r="F27" s="199"/>
      <c r="G27" s="199"/>
      <c r="H27" s="199"/>
      <c r="I27" s="200"/>
    </row>
    <row r="28" spans="1:374" x14ac:dyDescent="0.15">
      <c r="A28" s="97">
        <f t="shared" si="7"/>
        <v>14</v>
      </c>
      <c r="B28" s="193" t="s">
        <v>171</v>
      </c>
      <c r="C28" s="193"/>
      <c r="D28" s="100"/>
      <c r="E28" s="198"/>
      <c r="F28" s="199"/>
      <c r="G28" s="199"/>
      <c r="H28" s="199"/>
      <c r="I28" s="200"/>
    </row>
    <row r="29" spans="1:374" x14ac:dyDescent="0.15">
      <c r="A29" s="97">
        <f t="shared" si="7"/>
        <v>15</v>
      </c>
      <c r="B29" s="193" t="s">
        <v>172</v>
      </c>
      <c r="C29" s="193"/>
      <c r="D29" s="100"/>
      <c r="E29" s="198"/>
      <c r="F29" s="199"/>
      <c r="G29" s="199"/>
      <c r="H29" s="199"/>
      <c r="I29" s="200"/>
    </row>
    <row r="30" spans="1:374" x14ac:dyDescent="0.15">
      <c r="A30" s="97">
        <f t="shared" si="7"/>
        <v>16</v>
      </c>
      <c r="B30" s="193" t="s">
        <v>173</v>
      </c>
      <c r="C30" s="193"/>
      <c r="D30" s="100"/>
      <c r="E30" s="198"/>
      <c r="F30" s="199"/>
      <c r="G30" s="199"/>
      <c r="H30" s="199"/>
      <c r="I30" s="200"/>
    </row>
    <row r="31" spans="1:374" x14ac:dyDescent="0.15">
      <c r="A31" s="97">
        <f t="shared" si="7"/>
        <v>17</v>
      </c>
      <c r="B31" s="193" t="s">
        <v>174</v>
      </c>
      <c r="C31" s="193"/>
      <c r="D31" s="100"/>
      <c r="E31" s="198"/>
      <c r="F31" s="199"/>
      <c r="G31" s="199"/>
      <c r="H31" s="199"/>
      <c r="I31" s="200"/>
    </row>
    <row r="32" spans="1:374" x14ac:dyDescent="0.15">
      <c r="A32" s="97">
        <f t="shared" si="7"/>
        <v>18</v>
      </c>
      <c r="B32" s="193" t="s">
        <v>175</v>
      </c>
      <c r="C32" s="193"/>
      <c r="D32" s="100"/>
      <c r="E32" s="198"/>
      <c r="F32" s="199"/>
      <c r="G32" s="199"/>
      <c r="H32" s="199"/>
      <c r="I32" s="200"/>
    </row>
    <row r="33" spans="1:9" x14ac:dyDescent="0.15">
      <c r="A33" s="97">
        <f t="shared" si="7"/>
        <v>19</v>
      </c>
      <c r="B33" s="193" t="s">
        <v>176</v>
      </c>
      <c r="C33" s="193"/>
      <c r="D33" s="100"/>
      <c r="E33" s="198"/>
      <c r="F33" s="199"/>
      <c r="G33" s="199"/>
      <c r="H33" s="199"/>
      <c r="I33" s="200"/>
    </row>
    <row r="34" spans="1:9" x14ac:dyDescent="0.15">
      <c r="A34" s="97">
        <f t="shared" si="7"/>
        <v>20</v>
      </c>
      <c r="B34" s="193" t="s">
        <v>177</v>
      </c>
      <c r="C34" s="193"/>
      <c r="D34" s="100"/>
      <c r="E34" s="198"/>
      <c r="F34" s="199"/>
      <c r="G34" s="199"/>
      <c r="H34" s="199"/>
      <c r="I34" s="200"/>
    </row>
    <row r="35" spans="1:9" ht="25.5" customHeight="1" x14ac:dyDescent="0.15">
      <c r="E35" s="201"/>
      <c r="F35" s="202"/>
      <c r="G35" s="202"/>
      <c r="H35" s="202"/>
      <c r="I35" s="203"/>
    </row>
    <row r="36" spans="1:9" x14ac:dyDescent="0.15">
      <c r="A36" t="s">
        <v>178</v>
      </c>
      <c r="B36" t="s">
        <v>179</v>
      </c>
    </row>
    <row r="37" spans="1:9" x14ac:dyDescent="0.15">
      <c r="A37" t="s">
        <v>180</v>
      </c>
      <c r="B37" t="s">
        <v>181</v>
      </c>
    </row>
    <row r="38" spans="1:9" x14ac:dyDescent="0.15">
      <c r="A38" t="s">
        <v>182</v>
      </c>
      <c r="B38" t="s">
        <v>183</v>
      </c>
    </row>
    <row r="39" spans="1:9" x14ac:dyDescent="0.15">
      <c r="A39" t="s">
        <v>184</v>
      </c>
      <c r="B39" t="s">
        <v>185</v>
      </c>
    </row>
    <row r="40" spans="1:9" x14ac:dyDescent="0.15">
      <c r="A40" t="s">
        <v>186</v>
      </c>
      <c r="B40" t="s">
        <v>187</v>
      </c>
    </row>
    <row r="41" spans="1:9" x14ac:dyDescent="0.15">
      <c r="A41" t="s">
        <v>188</v>
      </c>
      <c r="B41" t="s">
        <v>189</v>
      </c>
    </row>
    <row r="42" spans="1:9" x14ac:dyDescent="0.15">
      <c r="A42" t="s">
        <v>190</v>
      </c>
      <c r="B42" t="s">
        <v>191</v>
      </c>
    </row>
    <row r="43" spans="1:9" x14ac:dyDescent="0.15">
      <c r="A43" t="s">
        <v>192</v>
      </c>
      <c r="B43" t="s">
        <v>193</v>
      </c>
    </row>
    <row r="44" spans="1:9" x14ac:dyDescent="0.15">
      <c r="A44" t="s">
        <v>194</v>
      </c>
      <c r="B44" t="s">
        <v>195</v>
      </c>
    </row>
    <row r="45" spans="1:9" x14ac:dyDescent="0.15">
      <c r="A45" t="s">
        <v>196</v>
      </c>
      <c r="B45" t="s">
        <v>197</v>
      </c>
    </row>
    <row r="46" spans="1:9" x14ac:dyDescent="0.15">
      <c r="A46" t="s">
        <v>198</v>
      </c>
      <c r="B46" t="s">
        <v>199</v>
      </c>
    </row>
    <row r="47" spans="1:9" x14ac:dyDescent="0.15">
      <c r="A47" t="s">
        <v>200</v>
      </c>
      <c r="B47" t="s">
        <v>201</v>
      </c>
    </row>
    <row r="48" spans="1:9" x14ac:dyDescent="0.15">
      <c r="A48" t="s">
        <v>202</v>
      </c>
      <c r="B48" t="s">
        <v>203</v>
      </c>
    </row>
    <row r="49" spans="1:2" x14ac:dyDescent="0.15">
      <c r="A49" t="s">
        <v>204</v>
      </c>
      <c r="B49" t="s">
        <v>205</v>
      </c>
    </row>
    <row r="50" spans="1:2" x14ac:dyDescent="0.15">
      <c r="A50" t="s">
        <v>206</v>
      </c>
      <c r="B50" t="s">
        <v>207</v>
      </c>
    </row>
    <row r="51" spans="1:2" x14ac:dyDescent="0.15">
      <c r="A51" t="s">
        <v>208</v>
      </c>
      <c r="B51" t="s">
        <v>209</v>
      </c>
    </row>
    <row r="52" spans="1:2" x14ac:dyDescent="0.15">
      <c r="A52" t="s">
        <v>210</v>
      </c>
      <c r="B52" t="s">
        <v>211</v>
      </c>
    </row>
    <row r="53" spans="1:2" x14ac:dyDescent="0.15">
      <c r="A53" t="s">
        <v>212</v>
      </c>
      <c r="B53" t="s">
        <v>213</v>
      </c>
    </row>
    <row r="54" spans="1:2" x14ac:dyDescent="0.15">
      <c r="A54" t="s">
        <v>214</v>
      </c>
      <c r="B54" t="s">
        <v>215</v>
      </c>
    </row>
    <row r="55" spans="1:2" x14ac:dyDescent="0.15">
      <c r="A55" t="s">
        <v>216</v>
      </c>
      <c r="B55" t="s">
        <v>217</v>
      </c>
    </row>
    <row r="56" spans="1:2" x14ac:dyDescent="0.15">
      <c r="A56" t="s">
        <v>218</v>
      </c>
      <c r="B56" t="s">
        <v>219</v>
      </c>
    </row>
    <row r="57" spans="1:2" x14ac:dyDescent="0.15">
      <c r="A57" t="s">
        <v>220</v>
      </c>
      <c r="B57" t="s">
        <v>221</v>
      </c>
    </row>
    <row r="58" spans="1:2" x14ac:dyDescent="0.15">
      <c r="A58" t="s">
        <v>222</v>
      </c>
      <c r="B58" t="s">
        <v>223</v>
      </c>
    </row>
    <row r="59" spans="1:2" x14ac:dyDescent="0.15">
      <c r="A59" t="s">
        <v>224</v>
      </c>
      <c r="B59" t="s">
        <v>225</v>
      </c>
    </row>
    <row r="60" spans="1:2" x14ac:dyDescent="0.15">
      <c r="A60" t="s">
        <v>226</v>
      </c>
      <c r="B60" t="s">
        <v>227</v>
      </c>
    </row>
    <row r="61" spans="1:2" x14ac:dyDescent="0.15">
      <c r="A61" t="s">
        <v>228</v>
      </c>
      <c r="B61" t="s">
        <v>229</v>
      </c>
    </row>
    <row r="62" spans="1:2" x14ac:dyDescent="0.15">
      <c r="A62" t="s">
        <v>230</v>
      </c>
      <c r="B62" t="s">
        <v>231</v>
      </c>
    </row>
    <row r="63" spans="1:2" x14ac:dyDescent="0.15">
      <c r="A63" t="s">
        <v>232</v>
      </c>
      <c r="B63" t="s">
        <v>233</v>
      </c>
    </row>
    <row r="64" spans="1:2" x14ac:dyDescent="0.15">
      <c r="A64" t="s">
        <v>234</v>
      </c>
      <c r="B64" t="s">
        <v>235</v>
      </c>
    </row>
    <row r="65" spans="1:2" x14ac:dyDescent="0.15">
      <c r="A65" t="s">
        <v>236</v>
      </c>
      <c r="B65" t="s">
        <v>237</v>
      </c>
    </row>
    <row r="66" spans="1:2" x14ac:dyDescent="0.15">
      <c r="A66" t="s">
        <v>238</v>
      </c>
      <c r="B66" t="s">
        <v>239</v>
      </c>
    </row>
    <row r="67" spans="1:2" x14ac:dyDescent="0.15">
      <c r="A67" t="s">
        <v>240</v>
      </c>
      <c r="B67" t="s">
        <v>239</v>
      </c>
    </row>
    <row r="68" spans="1:2" x14ac:dyDescent="0.15">
      <c r="A68" t="s">
        <v>241</v>
      </c>
      <c r="B68" t="s">
        <v>239</v>
      </c>
    </row>
    <row r="69" spans="1:2" x14ac:dyDescent="0.15">
      <c r="A69" t="s">
        <v>242</v>
      </c>
      <c r="B69" t="s">
        <v>239</v>
      </c>
    </row>
    <row r="70" spans="1:2" x14ac:dyDescent="0.15">
      <c r="A70" t="s">
        <v>243</v>
      </c>
      <c r="B70" t="s">
        <v>239</v>
      </c>
    </row>
    <row r="71" spans="1:2" x14ac:dyDescent="0.15">
      <c r="A71" t="s">
        <v>244</v>
      </c>
      <c r="B71" t="s">
        <v>239</v>
      </c>
    </row>
    <row r="72" spans="1:2" x14ac:dyDescent="0.15">
      <c r="A72" t="s">
        <v>245</v>
      </c>
      <c r="B72" t="s">
        <v>239</v>
      </c>
    </row>
    <row r="73" spans="1:2" x14ac:dyDescent="0.15">
      <c r="A73" t="s">
        <v>246</v>
      </c>
      <c r="B73" t="s">
        <v>239</v>
      </c>
    </row>
    <row r="74" spans="1:2" x14ac:dyDescent="0.15">
      <c r="A74" t="s">
        <v>247</v>
      </c>
      <c r="B74" t="s">
        <v>239</v>
      </c>
    </row>
    <row r="75" spans="1:2" x14ac:dyDescent="0.15">
      <c r="A75" t="s">
        <v>248</v>
      </c>
      <c r="B75" t="s">
        <v>239</v>
      </c>
    </row>
    <row r="76" spans="1:2" x14ac:dyDescent="0.15">
      <c r="A76" t="s">
        <v>249</v>
      </c>
      <c r="B76" t="s">
        <v>239</v>
      </c>
    </row>
    <row r="77" spans="1:2" x14ac:dyDescent="0.15">
      <c r="A77" t="s">
        <v>250</v>
      </c>
      <c r="B77" t="s">
        <v>239</v>
      </c>
    </row>
    <row r="78" spans="1:2" x14ac:dyDescent="0.15">
      <c r="A78" t="s">
        <v>251</v>
      </c>
      <c r="B78" t="s">
        <v>239</v>
      </c>
    </row>
    <row r="79" spans="1:2" x14ac:dyDescent="0.15">
      <c r="A79" t="s">
        <v>252</v>
      </c>
      <c r="B79" t="s">
        <v>239</v>
      </c>
    </row>
    <row r="80" spans="1:2" x14ac:dyDescent="0.15">
      <c r="A80" t="s">
        <v>253</v>
      </c>
      <c r="B80" t="s">
        <v>239</v>
      </c>
    </row>
    <row r="81" spans="1:2" x14ac:dyDescent="0.15">
      <c r="A81" t="s">
        <v>254</v>
      </c>
      <c r="B81" t="s">
        <v>239</v>
      </c>
    </row>
    <row r="82" spans="1:2" x14ac:dyDescent="0.15">
      <c r="A82" t="s">
        <v>255</v>
      </c>
      <c r="B82" t="s">
        <v>239</v>
      </c>
    </row>
    <row r="83" spans="1:2" x14ac:dyDescent="0.15">
      <c r="A83" t="s">
        <v>256</v>
      </c>
      <c r="B83" t="s">
        <v>239</v>
      </c>
    </row>
    <row r="84" spans="1:2" x14ac:dyDescent="0.15">
      <c r="A84" t="s">
        <v>257</v>
      </c>
      <c r="B84" t="s">
        <v>239</v>
      </c>
    </row>
    <row r="85" spans="1:2" x14ac:dyDescent="0.15">
      <c r="A85" t="s">
        <v>258</v>
      </c>
      <c r="B85" t="s">
        <v>239</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2021-12-03T06:36:37Z</dcterms:created>
  <dcterms:modified xsi:type="dcterms:W3CDTF">2022-02-16T06:44:30Z</dcterms:modified>
  <cp:category/>
</cp:coreProperties>
</file>