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13_特定地域生活排水（法非適）4\"/>
    </mc:Choice>
  </mc:AlternateContent>
  <workbookProtection workbookAlgorithmName="SHA-512" workbookHashValue="58mQD+3k0Op4WmOVX/RFt4AVBkkLZKqtIu/BEyakwpGpssPtRkz9sE9NfsYhB2nrUR6dokdSlUCvQ0Nti7D25w==" workbookSaltValue="DnT4DH6ufTt3kn/e4INaNg==" workbookSpinCount="100000" lockStructure="1"/>
  <bookViews>
    <workbookView xWindow="0" yWindow="0" windowWidth="23040" windowHeight="931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W10" i="4"/>
  <c r="I10" i="4"/>
  <c r="BB8" i="4"/>
  <c r="AL8" i="4"/>
  <c r="P8" i="4"/>
  <c r="I8" i="4"/>
</calcChain>
</file>

<file path=xl/sharedStrings.xml><?xml version="1.0" encoding="utf-8"?>
<sst xmlns="http://schemas.openxmlformats.org/spreadsheetml/2006/main" count="247" uniqueCount="124">
  <si>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</si>
  <si>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</si>
  <si>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</si>
  <si>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</si>
  <si>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</si>
  <si>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</si>
  <si>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</si>
  <si>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</si>
  <si>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</si>
  <si>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</si>
  <si>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</si>
  <si>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</si>
  <si>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</si>
  <si>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</si>
  <si>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</si>
  <si>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</si>
  <si>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</si>
  <si>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</si>
  <si>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</si>
  <si>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</si>
  <si>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</si>
  <si>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</si>
  <si>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</si>
  <si>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</si>
  <si>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</si>
  <si>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</si>
  <si>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</si>
  <si>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</si>
  <si>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</si>
  <si>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</si>
  <si>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</si>
  <si>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</si>
  <si>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</si>
  <si>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</si>
  <si>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</si>
  <si>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</si>
  <si>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</si>
  <si>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</si>
  <si>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</si>
  <si>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</si>
  <si>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</si>
  <si>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</si>
  <si>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</si>
  <si>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</si>
  <si>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</si>
  <si>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</si>
  <si>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</si>
  <si>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</si>
  <si>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</si>
  <si>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</si>
  <si>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</si>
  <si>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</si>
  <si>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</si>
  <si>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</si>
  <si>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</si>
  <si>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</si>
  <si>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</si>
  <si>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</si>
  <si>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</si>
  <si>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</si>
  <si>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</si>
  <si>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</si>
  <si>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</si>
  <si>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</si>
  <si>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</si>
  <si>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</si>
  <si>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</si>
  <si>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</si>
  <si>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</si>
  <si>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</si>
  <si>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</si>
  <si>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</si>
  <si>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</si>
  <si>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</si>
  <si>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</si>
  <si>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</si>
  <si>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</si>
  <si>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</si>
  <si>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</si>
  <si>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</si>
  <si>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</si>
  <si>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</si>
  <si>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</si>
  <si>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</si>
  <si>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</si>
  <si>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</si>
  <si>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</si>
  <si>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</si>
  <si>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</si>
  <si>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</si>
  <si>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</si>
  <si>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</si>
  <si>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</si>
  <si>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</si>
  <si>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</si>
  <si>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</si>
  <si>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</si>
  <si>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</si>
  <si>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</si>
  <si>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</si>
  <si>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大子町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</si>
  <si>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</si>
  <si>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</si>
  <si>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</si>
  <si>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</si>
  <si>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</si>
  <si>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</si>
  <si>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</si>
  <si>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</si>
  <si>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</si>
  <si>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</si>
  <si>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</si>
  <si>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</si>
  <si>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</si>
  <si>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</si>
  <si>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</si>
  <si>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</si>
  <si>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</si>
  <si>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</si>
  <si>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</si>
  <si>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</si>
  <si>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収益的収支比率は、前年比約7%減となっている。理由としては、一般会計繰入金の減少による総収益の減及び委託料（保守点検・公営企業会計適用化）の増加による総費用の増によるものである。今後については、設置浄化槽の増加に伴い、使用料収入は増加するが、維持管理費も増加する見込であるため、同比率程度で推移していくことが予想される。
④企業債残高対事業規模比率は、使用料収入に対する企業債残高の割合であるが、企業債元金の償還については、一般会計繰入金で賄っているため、例年0%となっている。
⑤経費回収率は、前年比約0.4%減となっている。理由としては、設置基数の増加により、使用料収入は増加しているものの、それに比して、委託料（保守点検・公営企業会計適用化）が増加したため、経費が料金収入を若干上回っているためである。しかし、回収率99.58%と、ほぼ100%であることから、汚水処理に係る費用が、概ね使用料で賄われていると判断できる。
⑥汚水処理原価は、全国及び類似団体平均と比較しても低いことから、汚水処理に係る費用が抑えられていると判断できる。今後については、工事費や維持管理費に係る人件費や材料費等が増加傾向であることから、汚水処理原価も微増していくことが予想される。
⑦水量から判断する施設利用率は、全国及び類似団体平均と比較すると低い数値となっている。理由としては、汚水処理人口の減少によるものと考えられる。今後については、人口減少による、遊休状態浄化槽が増加することが予想される。遊休状態浄化槽の利活用、並びに、新規設置浄化槽が過大なスペックとならないよう、施設規模を適正に維持していく必要がある。
⑧水洗化率は、全国及び類似団体平均と比較しても高いことから、良好と思われ、浄化槽を設置して水洗化が適切に行われていると判断できる。</t>
    <rPh sb="16" eb="17">
      <t>ゲン</t>
    </rPh>
    <rPh sb="31" eb="33">
      <t>イッパン</t>
    </rPh>
    <rPh sb="33" eb="35">
      <t>カイケイ</t>
    </rPh>
    <rPh sb="35" eb="38">
      <t>クリイレキン</t>
    </rPh>
    <rPh sb="39" eb="41">
      <t>ゲンショウ</t>
    </rPh>
    <rPh sb="44" eb="47">
      <t>ソウシュウエキ</t>
    </rPh>
    <rPh sb="48" eb="49">
      <t>ゲン</t>
    </rPh>
    <rPh sb="49" eb="50">
      <t>オヨ</t>
    </rPh>
    <rPh sb="51" eb="54">
      <t>イタクリョウ</t>
    </rPh>
    <rPh sb="55" eb="57">
      <t>ホシュ</t>
    </rPh>
    <rPh sb="57" eb="59">
      <t>テンケン</t>
    </rPh>
    <rPh sb="60" eb="62">
      <t>コウエイ</t>
    </rPh>
    <rPh sb="62" eb="64">
      <t>キギョウ</t>
    </rPh>
    <rPh sb="64" eb="66">
      <t>カイケイ</t>
    </rPh>
    <rPh sb="66" eb="68">
      <t>テキヨウ</t>
    </rPh>
    <rPh sb="68" eb="69">
      <t>カ</t>
    </rPh>
    <rPh sb="71" eb="73">
      <t>ゾウカ</t>
    </rPh>
    <rPh sb="76" eb="79">
      <t>ソウヒヨウ</t>
    </rPh>
    <rPh sb="80" eb="81">
      <t>ゾウ</t>
    </rPh>
    <rPh sb="90" eb="92">
      <t>コンゴ</t>
    </rPh>
    <rPh sb="98" eb="100">
      <t>セッチ</t>
    </rPh>
    <rPh sb="100" eb="103">
      <t>ジョウカソウ</t>
    </rPh>
    <rPh sb="104" eb="106">
      <t>ゾウカ</t>
    </rPh>
    <rPh sb="107" eb="108">
      <t>トモナ</t>
    </rPh>
    <rPh sb="110" eb="113">
      <t>シヨウリョウ</t>
    </rPh>
    <rPh sb="113" eb="115">
      <t>シュウニュウ</t>
    </rPh>
    <rPh sb="116" eb="118">
      <t>ゾウカ</t>
    </rPh>
    <rPh sb="122" eb="124">
      <t>イジ</t>
    </rPh>
    <rPh sb="124" eb="126">
      <t>カンリ</t>
    </rPh>
    <rPh sb="126" eb="127">
      <t>ヒ</t>
    </rPh>
    <rPh sb="128" eb="130">
      <t>ゾウカ</t>
    </rPh>
    <rPh sb="132" eb="134">
      <t>ミコミ</t>
    </rPh>
    <rPh sb="140" eb="141">
      <t>ドウ</t>
    </rPh>
    <rPh sb="141" eb="143">
      <t>ヒリツ</t>
    </rPh>
    <rPh sb="143" eb="145">
      <t>テイド</t>
    </rPh>
    <rPh sb="146" eb="148">
      <t>スイイ</t>
    </rPh>
    <rPh sb="155" eb="157">
      <t>ヨソウ</t>
    </rPh>
    <rPh sb="200" eb="203">
      <t>キギョウサイ</t>
    </rPh>
    <rPh sb="222" eb="223">
      <t>マカナ</t>
    </rPh>
    <rPh sb="254" eb="255">
      <t>ヤク</t>
    </rPh>
    <rPh sb="259" eb="260">
      <t>ゲン</t>
    </rPh>
    <rPh sb="267" eb="269">
      <t>リユウ</t>
    </rPh>
    <rPh sb="274" eb="276">
      <t>セッチ</t>
    </rPh>
    <rPh sb="276" eb="278">
      <t>キスウ</t>
    </rPh>
    <rPh sb="279" eb="281">
      <t>ゾウカ</t>
    </rPh>
    <rPh sb="285" eb="288">
      <t>シヨウリョウ</t>
    </rPh>
    <rPh sb="288" eb="290">
      <t>シュウニュウ</t>
    </rPh>
    <rPh sb="291" eb="293">
      <t>ゾウカ</t>
    </rPh>
    <rPh sb="304" eb="305">
      <t>ヒ</t>
    </rPh>
    <rPh sb="308" eb="311">
      <t>イタクリョウ</t>
    </rPh>
    <rPh sb="312" eb="314">
      <t>ホシュ</t>
    </rPh>
    <rPh sb="314" eb="316">
      <t>テンケン</t>
    </rPh>
    <rPh sb="317" eb="319">
      <t>コウエイ</t>
    </rPh>
    <rPh sb="319" eb="321">
      <t>キギョウ</t>
    </rPh>
    <rPh sb="321" eb="323">
      <t>カイケイ</t>
    </rPh>
    <rPh sb="323" eb="326">
      <t>テキヨウカ</t>
    </rPh>
    <rPh sb="328" eb="330">
      <t>ゾウカ</t>
    </rPh>
    <rPh sb="335" eb="337">
      <t>ケイヒ</t>
    </rPh>
    <rPh sb="338" eb="340">
      <t>リョウキン</t>
    </rPh>
    <rPh sb="340" eb="342">
      <t>シュウニュウ</t>
    </rPh>
    <rPh sb="343" eb="345">
      <t>ジャッカン</t>
    </rPh>
    <rPh sb="345" eb="347">
      <t>ウワマワ</t>
    </rPh>
    <rPh sb="361" eb="364">
      <t>カイシュウリツ</t>
    </rPh>
    <rPh sb="397" eb="398">
      <t>オオム</t>
    </rPh>
    <rPh sb="474" eb="476">
      <t>コンゴ</t>
    </rPh>
    <rPh sb="482" eb="485">
      <t>コウジヒ</t>
    </rPh>
    <rPh sb="486" eb="488">
      <t>イジ</t>
    </rPh>
    <rPh sb="488" eb="491">
      <t>カンリヒ</t>
    </rPh>
    <rPh sb="492" eb="493">
      <t>カカ</t>
    </rPh>
    <rPh sb="494" eb="497">
      <t>ジンケンヒ</t>
    </rPh>
    <rPh sb="503" eb="505">
      <t>ゾウカ</t>
    </rPh>
    <rPh sb="505" eb="507">
      <t>ケイコウ</t>
    </rPh>
    <rPh sb="515" eb="517">
      <t>オスイ</t>
    </rPh>
    <rPh sb="517" eb="519">
      <t>ショリ</t>
    </rPh>
    <rPh sb="519" eb="521">
      <t>ゲンカ</t>
    </rPh>
    <rPh sb="522" eb="524">
      <t>ビゾウ</t>
    </rPh>
    <rPh sb="531" eb="533">
      <t>ヨソウ</t>
    </rPh>
    <rPh sb="618" eb="620">
      <t>ジンコウ</t>
    </rPh>
    <rPh sb="620" eb="622">
      <t>ゲンショウ</t>
    </rPh>
    <rPh sb="641" eb="643">
      <t>ヨソウ</t>
    </rPh>
    <rPh sb="647" eb="649">
      <t>ユウキュウ</t>
    </rPh>
    <rPh sb="649" eb="651">
      <t>ジョウタイ</t>
    </rPh>
    <rPh sb="651" eb="654">
      <t>ジョウカソウ</t>
    </rPh>
    <rPh sb="655" eb="658">
      <t>リカツヨウ</t>
    </rPh>
    <rPh sb="659" eb="660">
      <t>ナラ</t>
    </rPh>
    <rPh sb="663" eb="665">
      <t>シンキ</t>
    </rPh>
    <rPh sb="665" eb="667">
      <t>セッチ</t>
    </rPh>
    <rPh sb="667" eb="670">
      <t>ジョウカソウ</t>
    </rPh>
    <rPh sb="671" eb="673">
      <t>カダイ</t>
    </rPh>
    <rPh sb="691" eb="693">
      <t>テキセイ</t>
    </rPh>
    <phoneticPr fontId="4"/>
  </si>
  <si>
    <t>当町の特定地域生活排水処理施設事業（市町村設置型合併処理浄化槽整備事業）は、平成18年度から事業を開始し、令和3年度末で16年を経過する。
浄化槽の耐用年数は、環境省が平成14年3月に策定した「生活排水処理施設整備計画策定マニュアル」によると、躯体が30年、機械設備類が7～15年とされている。
施設の老朽化は、切迫した課題となっていないが、故障等の修繕は、使用料を財源とするため、使用料の徴収を適切に行い、財源確保が重要である。</t>
    <rPh sb="211" eb="213">
      <t>ジュウヨウ</t>
    </rPh>
    <phoneticPr fontId="4"/>
  </si>
  <si>
    <t>当町の特定地域生活排水処理施設事業（市町村設置型合併処理浄化槽整備事業）は、平成18年度から整備を開始し、汲み取り槽や単独浄化槽からの転換、また、新築家屋への新設など、合併浄化槽の整備を毎年50基程度実施している。
今後については、人口減少による財源の確保や経営に与える影響等を踏まえた分析を行い、必要に応じて経営改善の実施や投資計画等の見直しなどを行うなど、経営健全化に向けた取り組みが重要となってくる。
なお、特定地域生活排水処理施設事業については、令和6年4月から、地方公営企業会計制度に移行することを目標に準備を進めている状況である。</t>
    <rPh sb="84" eb="86">
      <t>ガッペイ</t>
    </rPh>
    <rPh sb="117" eb="121">
      <t>ジンコウゲンショウ</t>
    </rPh>
    <rPh sb="181" eb="183">
      <t>ケイエイ</t>
    </rPh>
    <rPh sb="183" eb="186">
      <t>ケンゼンカ</t>
    </rPh>
    <rPh sb="187" eb="188">
      <t>ム</t>
    </rPh>
    <rPh sb="190" eb="191">
      <t>ト</t>
    </rPh>
    <rPh sb="192" eb="193">
      <t>ク</t>
    </rPh>
    <rPh sb="195" eb="197">
      <t>ジュウヨウ</t>
    </rPh>
    <rPh sb="209" eb="211">
      <t>トクテイ</t>
    </rPh>
    <rPh sb="211" eb="213">
      <t>チイキ</t>
    </rPh>
    <rPh sb="213" eb="215">
      <t>セイカツ</t>
    </rPh>
    <rPh sb="215" eb="217">
      <t>ハイスイ</t>
    </rPh>
    <rPh sb="217" eb="219">
      <t>ショリ</t>
    </rPh>
    <rPh sb="219" eb="221">
      <t>シセツ</t>
    </rPh>
    <rPh sb="221" eb="223">
      <t>ジギョウ</t>
    </rPh>
    <rPh sb="259" eb="261">
      <t>ジュンビ</t>
    </rPh>
    <rPh sb="262" eb="263">
      <t>スス</t>
    </rPh>
    <rPh sb="267" eb="26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</si>
</sst>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C6-488C-9B9E-0F595CA9473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4C6-488C-9B9E-0F595CA9473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45.71</c:v>
                </c:pt>
                <c:pt idx="1">
                  <c:v>45.86</c:v>
                </c:pt>
                <c:pt idx="2">
                  <c:v>46.49</c:v>
                </c:pt>
                <c:pt idx="3">
                  <c:v>44.93</c:v>
                </c:pt>
                <c:pt idx="4">
                  <c:v>41.68</c:v>
                </c:pt>
              </c:numCache>
            </c:numRef>
          </c:val>
          <c:extLst>
            <c:ext xmlns:c16="http://schemas.microsoft.com/office/drawing/2014/chart" uri="{C3380CC4-5D6E-409C-BE32-E72D297353CC}">
              <c16:uniqueId val="{00000000-15C3-46DE-9014-B6983BC852D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56.52</c:v>
                </c:pt>
              </c:numCache>
            </c:numRef>
          </c:val>
          <c:smooth val="0"/>
          <c:extLst>
            <c:ext xmlns:c16="http://schemas.microsoft.com/office/drawing/2014/chart" uri="{C3380CC4-5D6E-409C-BE32-E72D297353CC}">
              <c16:uniqueId val="{00000001-15C3-46DE-9014-B6983BC852D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483-43F9-BDFC-77B736491EF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88.43</c:v>
                </c:pt>
              </c:numCache>
            </c:numRef>
          </c:val>
          <c:smooth val="0"/>
          <c:extLst>
            <c:ext xmlns:c16="http://schemas.microsoft.com/office/drawing/2014/chart" uri="{C3380CC4-5D6E-409C-BE32-E72D297353CC}">
              <c16:uniqueId val="{00000001-4483-43F9-BDFC-77B736491EF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111.12</c:v>
                </c:pt>
                <c:pt idx="1">
                  <c:v>113.07</c:v>
                </c:pt>
                <c:pt idx="2">
                  <c:v>96.7</c:v>
                </c:pt>
                <c:pt idx="3">
                  <c:v>88.26</c:v>
                </c:pt>
                <c:pt idx="4">
                  <c:v>80.87</c:v>
                </c:pt>
              </c:numCache>
            </c:numRef>
          </c:val>
          <c:extLst>
            <c:ext xmlns:c16="http://schemas.microsoft.com/office/drawing/2014/chart" uri="{C3380CC4-5D6E-409C-BE32-E72D297353CC}">
              <c16:uniqueId val="{00000000-C094-4FEA-92F5-A96C8B51D26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94-4FEA-92F5-A96C8B51D26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FC-4821-953B-6BFA2F1053D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FC-4821-953B-6BFA2F1053D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56-41F4-B666-4B93090EA47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56-41F4-B666-4B93090EA47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EC-464F-B223-BD0261A5682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EC-464F-B223-BD0261A5682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28-4D35-A2D8-2B7DF9F3C75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28-4D35-A2D8-2B7DF9F3C75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06-479E-AF26-A262380EF2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294.08999999999997</c:v>
                </c:pt>
              </c:numCache>
            </c:numRef>
          </c:val>
          <c:smooth val="0"/>
          <c:extLst>
            <c:ext xmlns:c16="http://schemas.microsoft.com/office/drawing/2014/chart" uri="{C3380CC4-5D6E-409C-BE32-E72D297353CC}">
              <c16:uniqueId val="{00000001-0206-479E-AF26-A262380EF2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99.68</c:v>
                </c:pt>
                <c:pt idx="1">
                  <c:v>95.39</c:v>
                </c:pt>
                <c:pt idx="2">
                  <c:v>98.63</c:v>
                </c:pt>
                <c:pt idx="3">
                  <c:v>100</c:v>
                </c:pt>
                <c:pt idx="4">
                  <c:v>99.58</c:v>
                </c:pt>
              </c:numCache>
            </c:numRef>
          </c:val>
          <c:extLst>
            <c:ext xmlns:c16="http://schemas.microsoft.com/office/drawing/2014/chart" uri="{C3380CC4-5D6E-409C-BE32-E72D297353CC}">
              <c16:uniqueId val="{00000000-B3B2-4094-92A0-2A17E39D7BD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60</c:v>
                </c:pt>
              </c:numCache>
            </c:numRef>
          </c:val>
          <c:smooth val="0"/>
          <c:extLst>
            <c:ext xmlns:c16="http://schemas.microsoft.com/office/drawing/2014/chart" uri="{C3380CC4-5D6E-409C-BE32-E72D297353CC}">
              <c16:uniqueId val="{00000001-B3B2-4094-92A0-2A17E39D7BD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151.72</c:v>
                </c:pt>
                <c:pt idx="1">
                  <c:v>158.53</c:v>
                </c:pt>
                <c:pt idx="2">
                  <c:v>153.15</c:v>
                </c:pt>
                <c:pt idx="3">
                  <c:v>160.4</c:v>
                </c:pt>
                <c:pt idx="4">
                  <c:v>173.03</c:v>
                </c:pt>
              </c:numCache>
            </c:numRef>
          </c:val>
          <c:extLst>
            <c:ext xmlns:c16="http://schemas.microsoft.com/office/drawing/2014/chart" uri="{C3380CC4-5D6E-409C-BE32-E72D297353CC}">
              <c16:uniqueId val="{00000000-2347-45E2-9C9D-9D9D161AAFF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282.70999999999998</c:v>
                </c:pt>
              </c:numCache>
            </c:numRef>
          </c:val>
          <c:smooth val="0"/>
          <c:extLst>
            <c:ext xmlns:c16="http://schemas.microsoft.com/office/drawing/2014/chart" uri="{C3380CC4-5D6E-409C-BE32-E72D297353CC}">
              <c16:uniqueId val="{00000001-2347-45E2-9C9D-9D9D161AAFF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4" zoomScaleNormal="84"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茨城県　大子町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45">
        <f>データ!S6</f>
        <v>15833</v>
      </c>
      <c r="AM8" s="45"/>
      <c r="AN8" s="45"/>
      <c r="AO8" s="45"/>
      <c r="AP8" s="45"/>
      <c r="AQ8" s="45"/>
      <c r="AR8" s="45"/>
      <c r="AS8" s="45"/>
      <c r="AT8" s="46">
        <f>データ!T6</f>
        <v>325.76</v>
      </c>
      <c r="AU8" s="46"/>
      <c r="AV8" s="46"/>
      <c r="AW8" s="46"/>
      <c r="AX8" s="46"/>
      <c r="AY8" s="46"/>
      <c r="AZ8" s="46"/>
      <c r="BA8" s="46"/>
      <c r="BB8" s="46">
        <f>データ!U6</f>
        <v>48.6</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18.32</v>
      </c>
      <c r="Q10" s="46"/>
      <c r="R10" s="46"/>
      <c r="S10" s="46"/>
      <c r="T10" s="46"/>
      <c r="U10" s="46"/>
      <c r="V10" s="46"/>
      <c r="W10" s="46">
        <f>データ!Q6</f>
        <v>100</v>
      </c>
      <c r="X10" s="46"/>
      <c r="Y10" s="46"/>
      <c r="Z10" s="46"/>
      <c r="AA10" s="46"/>
      <c r="AB10" s="46"/>
      <c r="AC10" s="46"/>
      <c r="AD10" s="45">
        <f>データ!R6</f>
        <v>2750</v>
      </c>
      <c r="AE10" s="45"/>
      <c r="AF10" s="45"/>
      <c r="AG10" s="45"/>
      <c r="AH10" s="45"/>
      <c r="AI10" s="45"/>
      <c r="AJ10" s="45"/>
      <c r="AK10" s="2"/>
      <c r="AL10" s="45">
        <f>データ!V6</f>
        <v>2880</v>
      </c>
      <c r="AM10" s="45"/>
      <c r="AN10" s="45"/>
      <c r="AO10" s="45"/>
      <c r="AP10" s="45"/>
      <c r="AQ10" s="45"/>
      <c r="AR10" s="45"/>
      <c r="AS10" s="45"/>
      <c r="AT10" s="46">
        <f>データ!W6</f>
        <v>76.23</v>
      </c>
      <c r="AU10" s="46"/>
      <c r="AV10" s="46"/>
      <c r="AW10" s="46"/>
      <c r="AX10" s="46"/>
      <c r="AY10" s="46"/>
      <c r="AZ10" s="46"/>
      <c r="BA10" s="46"/>
      <c r="BB10" s="46">
        <f>データ!X6</f>
        <v>37.78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121</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122</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123</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45</v>
      </c>
      <c r="N86" s="12" t="s">
        <v>46</v>
      </c>
      <c r="O86" s="12" t="str">
        <f>データ!EO6</f>
        <v>【-】</v>
      </c>
    </row>
  </sheetData>
  <sheetProtection algorithmName="SHA-512" hashValue="uNBpIq9pttvcKi70l5H5YxmXN+4naQNZjbfuezDtPC4RlRu+Ly5Y/MkmlcBzPelFmfLFwIBnB86ohfQlQcHdag==" saltValue="O1QjlYirfp6hroI1e49p2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49</v>
      </c>
      <c r="B3" s="15" t="s">
        <v>50</v>
      </c>
      <c r="C3" s="15" t="s">
        <v>51</v>
      </c>
      <c r="D3" s="15" t="s">
        <v>52</v>
      </c>
      <c r="E3" s="15" t="s">
        <v>53</v>
      </c>
      <c r="F3" s="15" t="s">
        <v>54</v>
      </c>
      <c r="G3" s="15" t="s">
        <v>55</v>
      </c>
      <c r="H3" s="79" t="s">
        <v>56</v>
      </c>
      <c r="I3" s="80"/>
      <c r="J3" s="80"/>
      <c r="K3" s="80"/>
      <c r="L3" s="80"/>
      <c r="M3" s="80"/>
      <c r="N3" s="80"/>
      <c r="O3" s="80"/>
      <c r="P3" s="80"/>
      <c r="Q3" s="80"/>
      <c r="R3" s="80"/>
      <c r="S3" s="80"/>
      <c r="T3" s="80"/>
      <c r="U3" s="80"/>
      <c r="V3" s="80"/>
      <c r="W3" s="80"/>
      <c r="X3" s="81"/>
      <c r="Y3" s="85" t="s">
        <v>57</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59</v>
      </c>
      <c r="B4" s="16"/>
      <c r="C4" s="16"/>
      <c r="D4" s="16"/>
      <c r="E4" s="16"/>
      <c r="F4" s="16"/>
      <c r="G4" s="16"/>
      <c r="H4" s="82"/>
      <c r="I4" s="83"/>
      <c r="J4" s="83"/>
      <c r="K4" s="83"/>
      <c r="L4" s="83"/>
      <c r="M4" s="83"/>
      <c r="N4" s="83"/>
      <c r="O4" s="83"/>
      <c r="P4" s="83"/>
      <c r="Q4" s="83"/>
      <c r="R4" s="83"/>
      <c r="S4" s="83"/>
      <c r="T4" s="83"/>
      <c r="U4" s="83"/>
      <c r="V4" s="83"/>
      <c r="W4" s="83"/>
      <c r="X4" s="84"/>
      <c r="Y4" s="78" t="s">
        <v>60</v>
      </c>
      <c r="Z4" s="78"/>
      <c r="AA4" s="78"/>
      <c r="AB4" s="78"/>
      <c r="AC4" s="78"/>
      <c r="AD4" s="78"/>
      <c r="AE4" s="78"/>
      <c r="AF4" s="78"/>
      <c r="AG4" s="78"/>
      <c r="AH4" s="78"/>
      <c r="AI4" s="78"/>
      <c r="AJ4" s="78" t="s">
        <v>61</v>
      </c>
      <c r="AK4" s="78"/>
      <c r="AL4" s="78"/>
      <c r="AM4" s="78"/>
      <c r="AN4" s="78"/>
      <c r="AO4" s="78"/>
      <c r="AP4" s="78"/>
      <c r="AQ4" s="78"/>
      <c r="AR4" s="78"/>
      <c r="AS4" s="78"/>
      <c r="AT4" s="78"/>
      <c r="AU4" s="78" t="s">
        <v>62</v>
      </c>
      <c r="AV4" s="78"/>
      <c r="AW4" s="78"/>
      <c r="AX4" s="78"/>
      <c r="AY4" s="78"/>
      <c r="AZ4" s="78"/>
      <c r="BA4" s="78"/>
      <c r="BB4" s="78"/>
      <c r="BC4" s="78"/>
      <c r="BD4" s="78"/>
      <c r="BE4" s="78"/>
      <c r="BF4" s="78" t="s">
        <v>63</v>
      </c>
      <c r="BG4" s="78"/>
      <c r="BH4" s="78"/>
      <c r="BI4" s="78"/>
      <c r="BJ4" s="78"/>
      <c r="BK4" s="78"/>
      <c r="BL4" s="78"/>
      <c r="BM4" s="78"/>
      <c r="BN4" s="78"/>
      <c r="BO4" s="78"/>
      <c r="BP4" s="78"/>
      <c r="BQ4" s="78" t="s">
        <v>64</v>
      </c>
      <c r="BR4" s="78"/>
      <c r="BS4" s="78"/>
      <c r="BT4" s="78"/>
      <c r="BU4" s="78"/>
      <c r="BV4" s="78"/>
      <c r="BW4" s="78"/>
      <c r="BX4" s="78"/>
      <c r="BY4" s="78"/>
      <c r="BZ4" s="78"/>
      <c r="CA4" s="78"/>
      <c r="CB4" s="78" t="s">
        <v>65</v>
      </c>
      <c r="CC4" s="78"/>
      <c r="CD4" s="78"/>
      <c r="CE4" s="78"/>
      <c r="CF4" s="78"/>
      <c r="CG4" s="78"/>
      <c r="CH4" s="78"/>
      <c r="CI4" s="78"/>
      <c r="CJ4" s="78"/>
      <c r="CK4" s="78"/>
      <c r="CL4" s="78"/>
      <c r="CM4" s="78" t="s">
        <v>66</v>
      </c>
      <c r="CN4" s="78"/>
      <c r="CO4" s="78"/>
      <c r="CP4" s="78"/>
      <c r="CQ4" s="78"/>
      <c r="CR4" s="78"/>
      <c r="CS4" s="78"/>
      <c r="CT4" s="78"/>
      <c r="CU4" s="78"/>
      <c r="CV4" s="78"/>
      <c r="CW4" s="78"/>
      <c r="CX4" s="78" t="s">
        <v>67</v>
      </c>
      <c r="CY4" s="78"/>
      <c r="CZ4" s="78"/>
      <c r="DA4" s="78"/>
      <c r="DB4" s="78"/>
      <c r="DC4" s="78"/>
      <c r="DD4" s="78"/>
      <c r="DE4" s="78"/>
      <c r="DF4" s="78"/>
      <c r="DG4" s="78"/>
      <c r="DH4" s="78"/>
      <c r="DI4" s="78" t="s">
        <v>68</v>
      </c>
      <c r="DJ4" s="78"/>
      <c r="DK4" s="78"/>
      <c r="DL4" s="78"/>
      <c r="DM4" s="78"/>
      <c r="DN4" s="78"/>
      <c r="DO4" s="78"/>
      <c r="DP4" s="78"/>
      <c r="DQ4" s="78"/>
      <c r="DR4" s="78"/>
      <c r="DS4" s="78"/>
      <c r="DT4" s="78" t="s">
        <v>69</v>
      </c>
      <c r="DU4" s="78"/>
      <c r="DV4" s="78"/>
      <c r="DW4" s="78"/>
      <c r="DX4" s="78"/>
      <c r="DY4" s="78"/>
      <c r="DZ4" s="78"/>
      <c r="EA4" s="78"/>
      <c r="EB4" s="78"/>
      <c r="EC4" s="78"/>
      <c r="ED4" s="78"/>
      <c r="EE4" s="78" t="s">
        <v>70</v>
      </c>
      <c r="EF4" s="78"/>
      <c r="EG4" s="78"/>
      <c r="EH4" s="78"/>
      <c r="EI4" s="78"/>
      <c r="EJ4" s="78"/>
      <c r="EK4" s="78"/>
      <c r="EL4" s="78"/>
      <c r="EM4" s="78"/>
      <c r="EN4" s="78"/>
      <c r="EO4" s="78"/>
    </row>
    <row r="5" spans="1:145" x14ac:dyDescent="0.2">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2">
      <c r="A6" s="14" t="s">
        <v>99</v>
      </c>
      <c r="B6" s="19">
        <f>B7</f>
        <v>2021</v>
      </c>
      <c r="C6" s="19">
        <f t="shared" ref="C6:X6" si="3">C7</f>
        <v>83640</v>
      </c>
      <c r="D6" s="19">
        <f t="shared" si="3"/>
        <v>47</v>
      </c>
      <c r="E6" s="19">
        <f t="shared" si="3"/>
        <v>18</v>
      </c>
      <c r="F6" s="19">
        <f t="shared" si="3"/>
        <v>0</v>
      </c>
      <c r="G6" s="19">
        <f t="shared" si="3"/>
        <v>0</v>
      </c>
      <c r="H6" s="19" t="str">
        <f t="shared" si="3"/>
        <v>茨城県　大子町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18.32</v>
      </c>
      <c r="Q6" s="20">
        <f t="shared" si="3"/>
        <v>100</v>
      </c>
      <c r="R6" s="20">
        <f t="shared" si="3"/>
        <v>2750</v>
      </c>
      <c r="S6" s="20">
        <f t="shared" si="3"/>
        <v>15833</v>
      </c>
      <c r="T6" s="20">
        <f t="shared" si="3"/>
        <v>325.76</v>
      </c>
      <c r="U6" s="20">
        <f t="shared" si="3"/>
        <v>48.6</v>
      </c>
      <c r="V6" s="20">
        <f t="shared" si="3"/>
        <v>2880</v>
      </c>
      <c r="W6" s="20">
        <f t="shared" si="3"/>
        <v>76.23</v>
      </c>
      <c r="X6" s="20">
        <f t="shared" si="3"/>
        <v>37.78</v>
      </c>
      <c r="Y6" s="21">
        <f>IF(Y7="",NA(),Y7)</f>
        <v>111.12</v>
      </c>
      <c r="Z6" s="21">
        <f t="shared" ref="Z6:AH6" si="4">IF(Z7="",NA(),Z7)</f>
        <v>113.07</v>
      </c>
      <c r="AA6" s="21">
        <f t="shared" si="4"/>
        <v>96.7</v>
      </c>
      <c r="AB6" s="21">
        <f t="shared" si="4"/>
        <v>88.26</v>
      </c>
      <c r="AC6" s="21">
        <f t="shared" si="4"/>
        <v>80.87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386.46</v>
      </c>
      <c r="BM6" s="21">
        <f t="shared" si="7"/>
        <v>421.25</v>
      </c>
      <c r="BN6" s="21">
        <f t="shared" si="7"/>
        <v>398.42</v>
      </c>
      <c r="BO6" s="21">
        <f t="shared" si="7"/>
        <v>294.08999999999997</v>
      </c>
      <c r="BP6" s="20" t="str">
        <f>IF(BP7="","",IF(BP7="-","【-】","【"&amp;SUBSTITUTE(TEXT(BP7,"#,##0.00"),"-","△")&amp;"】"))</f>
        <v>【310.14】</v>
      </c>
      <c r="BQ6" s="21">
        <f>IF(BQ7="",NA(),BQ7)</f>
        <v>99.68</v>
      </c>
      <c r="BR6" s="21">
        <f t="shared" ref="BR6:BZ6" si="8">IF(BR7="",NA(),BR7)</f>
        <v>95.39</v>
      </c>
      <c r="BS6" s="21">
        <f t="shared" si="8"/>
        <v>98.63</v>
      </c>
      <c r="BT6" s="21">
        <f t="shared" si="8"/>
        <v>100</v>
      </c>
      <c r="BU6" s="21">
        <f t="shared" si="8"/>
        <v>99.58</v>
      </c>
      <c r="BV6" s="21">
        <f t="shared" si="8"/>
        <v>57.08</v>
      </c>
      <c r="BW6" s="21">
        <f t="shared" si="8"/>
        <v>55.85</v>
      </c>
      <c r="BX6" s="21">
        <f t="shared" si="8"/>
        <v>53.23</v>
      </c>
      <c r="BY6" s="21">
        <f t="shared" si="8"/>
        <v>50.7</v>
      </c>
      <c r="BZ6" s="21">
        <f t="shared" si="8"/>
        <v>60</v>
      </c>
      <c r="CA6" s="20" t="str">
        <f>IF(CA7="","",IF(CA7="-","【-】","【"&amp;SUBSTITUTE(TEXT(CA7,"#,##0.00"),"-","△")&amp;"】"))</f>
        <v>【57.71】</v>
      </c>
      <c r="CB6" s="21">
        <f>IF(CB7="",NA(),CB7)</f>
        <v>151.72</v>
      </c>
      <c r="CC6" s="21">
        <f t="shared" ref="CC6:CK6" si="9">IF(CC7="",NA(),CC7)</f>
        <v>158.53</v>
      </c>
      <c r="CD6" s="21">
        <f t="shared" si="9"/>
        <v>153.15</v>
      </c>
      <c r="CE6" s="21">
        <f t="shared" si="9"/>
        <v>160.4</v>
      </c>
      <c r="CF6" s="21">
        <f t="shared" si="9"/>
        <v>173.03</v>
      </c>
      <c r="CG6" s="21">
        <f t="shared" si="9"/>
        <v>286.86</v>
      </c>
      <c r="CH6" s="21">
        <f t="shared" si="9"/>
        <v>287.91000000000003</v>
      </c>
      <c r="CI6" s="21">
        <f t="shared" si="9"/>
        <v>283.3</v>
      </c>
      <c r="CJ6" s="21">
        <f t="shared" si="9"/>
        <v>289.81</v>
      </c>
      <c r="CK6" s="21">
        <f t="shared" si="9"/>
        <v>282.70999999999998</v>
      </c>
      <c r="CL6" s="20" t="str">
        <f>IF(CL7="","",IF(CL7="-","【-】","【"&amp;SUBSTITUTE(TEXT(CL7,"#,##0.00"),"-","△")&amp;"】"))</f>
        <v>【286.17】</v>
      </c>
      <c r="CM6" s="21">
        <f>IF(CM7="",NA(),CM7)</f>
        <v>45.71</v>
      </c>
      <c r="CN6" s="21">
        <f t="shared" ref="CN6:CV6" si="10">IF(CN7="",NA(),CN7)</f>
        <v>45.86</v>
      </c>
      <c r="CO6" s="21">
        <f t="shared" si="10"/>
        <v>46.49</v>
      </c>
      <c r="CP6" s="21">
        <f t="shared" si="10"/>
        <v>44.93</v>
      </c>
      <c r="CQ6" s="21">
        <f t="shared" si="10"/>
        <v>41.68</v>
      </c>
      <c r="CR6" s="21">
        <f t="shared" si="10"/>
        <v>57.22</v>
      </c>
      <c r="CS6" s="21">
        <f t="shared" si="10"/>
        <v>54.93</v>
      </c>
      <c r="CT6" s="21">
        <f t="shared" si="10"/>
        <v>55.96</v>
      </c>
      <c r="CU6" s="21">
        <f t="shared" si="10"/>
        <v>56.45</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2021</v>
      </c>
      <c r="C7" s="23">
        <v>83640</v>
      </c>
      <c r="D7" s="23">
        <v>47</v>
      </c>
      <c r="E7" s="23">
        <v>18</v>
      </c>
      <c r="F7" s="23">
        <v>0</v>
      </c>
      <c r="G7" s="23">
        <v>0</v>
      </c>
      <c r="H7" s="23" t="s">
        <v>100</v>
      </c>
      <c r="I7" s="23" t="s">
        <v>101</v>
      </c>
      <c r="J7" s="23" t="s">
        <v>102</v>
      </c>
      <c r="K7" s="23" t="s">
        <v>103</v>
      </c>
      <c r="L7" s="23" t="s">
        <v>104</v>
      </c>
      <c r="M7" s="23" t="s">
        <v>105</v>
      </c>
      <c r="N7" s="24" t="s">
        <v>106</v>
      </c>
      <c r="O7" s="24" t="s">
        <v>107</v>
      </c>
      <c r="P7" s="24">
        <v>18.32</v>
      </c>
      <c r="Q7" s="24">
        <v>100</v>
      </c>
      <c r="R7" s="24">
        <v>2750</v>
      </c>
      <c r="S7" s="24">
        <v>15833</v>
      </c>
      <c r="T7" s="24">
        <v>325.76</v>
      </c>
      <c r="U7" s="24">
        <v>48.6</v>
      </c>
      <c r="V7" s="24">
        <v>2880</v>
      </c>
      <c r="W7" s="24">
        <v>76.23</v>
      </c>
      <c r="X7" s="24">
        <v>37.78</v>
      </c>
      <c r="Y7" s="24">
        <v>111.12</v>
      </c>
      <c r="Z7" s="24">
        <v>113.07</v>
      </c>
      <c r="AA7" s="24">
        <v>96.7</v>
      </c>
      <c r="AB7" s="24">
        <v>88.26</v>
      </c>
      <c r="AC7" s="24">
        <v>80.87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386.46</v>
      </c>
      <c r="BM7" s="24">
        <v>421.25</v>
      </c>
      <c r="BN7" s="24">
        <v>398.42</v>
      </c>
      <c r="BO7" s="24">
        <v>294.08999999999997</v>
      </c>
      <c r="BP7" s="24">
        <v>310.14</v>
      </c>
      <c r="BQ7" s="24">
        <v>99.68</v>
      </c>
      <c r="BR7" s="24">
        <v>95.39</v>
      </c>
      <c r="BS7" s="24">
        <v>98.63</v>
      </c>
      <c r="BT7" s="24">
        <v>100</v>
      </c>
      <c r="BU7" s="24">
        <v>99.58</v>
      </c>
      <c r="BV7" s="24">
        <v>57.08</v>
      </c>
      <c r="BW7" s="24">
        <v>55.85</v>
      </c>
      <c r="BX7" s="24">
        <v>53.23</v>
      </c>
      <c r="BY7" s="24">
        <v>50.7</v>
      </c>
      <c r="BZ7" s="24">
        <v>60</v>
      </c>
      <c r="CA7" s="24">
        <v>57.71</v>
      </c>
      <c r="CB7" s="24">
        <v>151.72</v>
      </c>
      <c r="CC7" s="24">
        <v>158.53</v>
      </c>
      <c r="CD7" s="24">
        <v>153.15</v>
      </c>
      <c r="CE7" s="24">
        <v>160.4</v>
      </c>
      <c r="CF7" s="24">
        <v>173.03</v>
      </c>
      <c r="CG7" s="24">
        <v>286.86</v>
      </c>
      <c r="CH7" s="24">
        <v>287.91000000000003</v>
      </c>
      <c r="CI7" s="24">
        <v>283.3</v>
      </c>
      <c r="CJ7" s="24">
        <v>289.81</v>
      </c>
      <c r="CK7" s="24">
        <v>282.70999999999998</v>
      </c>
      <c r="CL7" s="24">
        <v>286.17</v>
      </c>
      <c r="CM7" s="24">
        <v>45.71</v>
      </c>
      <c r="CN7" s="24">
        <v>45.86</v>
      </c>
      <c r="CO7" s="24">
        <v>46.49</v>
      </c>
      <c r="CP7" s="24">
        <v>44.93</v>
      </c>
      <c r="CQ7" s="24">
        <v>41.68</v>
      </c>
      <c r="CR7" s="24">
        <v>57.22</v>
      </c>
      <c r="CS7" s="24">
        <v>54.93</v>
      </c>
      <c r="CT7" s="24">
        <v>55.96</v>
      </c>
      <c r="CU7" s="24">
        <v>56.45</v>
      </c>
      <c r="CV7" s="24">
        <v>56.52</v>
      </c>
      <c r="CW7" s="24">
        <v>56.8</v>
      </c>
      <c r="CX7" s="24">
        <v>100</v>
      </c>
      <c r="CY7" s="24">
        <v>100</v>
      </c>
      <c r="CZ7" s="24">
        <v>100</v>
      </c>
      <c r="DA7" s="24">
        <v>100</v>
      </c>
      <c r="DB7" s="24">
        <v>100</v>
      </c>
      <c r="DC7" s="24">
        <v>67.290000000000006</v>
      </c>
      <c r="DD7" s="24">
        <v>65.569999999999993</v>
      </c>
      <c r="DE7" s="24">
        <v>60.12</v>
      </c>
      <c r="DF7" s="24">
        <v>54.99</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106</v>
      </c>
      <c r="EF7" s="24" t="s">
        <v>106</v>
      </c>
      <c r="EG7" s="24" t="s">
        <v>106</v>
      </c>
      <c r="EH7" s="24" t="s">
        <v>106</v>
      </c>
      <c r="EI7" s="24" t="s">
        <v>106</v>
      </c>
      <c r="EJ7" s="24" t="s">
        <v>106</v>
      </c>
      <c r="EK7" s="24" t="s">
        <v>106</v>
      </c>
      <c r="EL7" s="24" t="s">
        <v>106</v>
      </c>
      <c r="EM7" s="24" t="s">
        <v>106</v>
      </c>
      <c r="EN7" s="24" t="s">
        <v>106</v>
      </c>
      <c r="EO7" s="24" t="s">
        <v>106</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50</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113</v>
      </c>
    </row>
    <row r="12" spans="1:145" x14ac:dyDescent="0.2">
      <c r="B12">
        <v>1</v>
      </c>
      <c r="C12">
        <v>1</v>
      </c>
      <c r="D12">
        <v>1</v>
      </c>
      <c r="E12">
        <v>2</v>
      </c>
      <c r="F12">
        <v>3</v>
      </c>
      <c r="G12" t="s">
        <v>114</v>
      </c>
    </row>
    <row r="13" spans="1:145" x14ac:dyDescent="0.2">
      <c r="B13" t="s">
        <v>115</v>
      </c>
      <c r="C13" t="s">
        <v>116</v>
      </c>
      <c r="D13" t="s">
        <v>117</v>
      </c>
      <c r="E13" t="s">
        <v>118</v>
      </c>
      <c r="F13" t="s">
        <v>119</v>
      </c>
      <c r="G13" t="s">
        <v>120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2023-01-23T06:56:08Z</cp:lastPrinted>
  <dcterms:created xsi:type="dcterms:W3CDTF">2022-12-01T02:06:36Z</dcterms:created>
  <dcterms:modified xsi:type="dcterms:W3CDTF">2023-01-25T07:41:10Z</dcterms:modified>
  <cp:category/>
</cp:coreProperties>
</file>