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IvVUPmM7yXIGxkwRufqejRf5Gtgp5gbk/F1H2O9r4EwdAynxiKNqvEE2m842tE1Ca4hiuOb9ZVNLyBkwTHcFGA==" workbookSaltValue="W3spULJMWRD/Tv+RZizSzg==" workbookSpinCount="100000" lockStructure="1"/>
  <bookViews>
    <workbookView xWindow="0" yWindow="0" windowWidth="15900" windowHeight="58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<sst xmlns="http://schemas.openxmlformats.org/spreadsheetml/2006/main" count="228" uniqueCount="113">
  <si>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</si>
  <si>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</si>
  <si>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</si>
  <si>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</si>
  <si>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</si>
  <si>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</si>
  <si>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</si>
  <si>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</si>
  <si>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</si>
  <si>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</si>
  <si>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</si>
  <si>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</si>
  <si>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</si>
  <si>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</si>
  <si>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</si>
  <si>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</si>
  <si>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</si>
  <si>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</si>
  <si>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</si>
  <si>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</si>
  <si>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</si>
  <si>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</si>
  <si>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</si>
  <si>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</si>
  <si>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</si>
  <si>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</si>
  <si>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</si>
  <si>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</si>
  <si>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</si>
  <si>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</si>
  <si>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</si>
  <si>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</si>
  <si>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</si>
  <si>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</si>
  <si>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</si>
  <si>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</si>
  <si>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</si>
  <si>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</si>
  <si>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</si>
  <si>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</si>
  <si>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</si>
  <si>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</si>
  <si>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</si>
  <si>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</si>
  <si>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</si>
  <si>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</si>
  <si>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</si>
  <si>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</si>
  <si>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</si>
  <si>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</si>
  <si>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</si>
  <si>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</si>
  <si>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</si>
  <si>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</si>
  <si>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</si>
  <si>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</si>
  <si>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</si>
  <si>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</si>
  <si>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</si>
  <si>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</si>
  <si>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</si>
  <si>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</si>
  <si>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</si>
  <si>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</si>
  <si>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</si>
  <si>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</si>
  <si>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</si>
  <si>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</si>
  <si>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</si>
  <si>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</si>
  <si>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</si>
  <si>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</si>
  <si>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</si>
  <si>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</si>
  <si>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</si>
  <si>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</si>
  <si>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</si>
  <si>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</si>
  <si>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</si>
  <si>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</si>
  <si>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</si>
  <si>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</si>
  <si>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</si>
  <si>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</si>
  <si>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</si>
  <si>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</si>
  <si>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</si>
  <si>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</si>
  <si>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</si>
  <si>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</si>
  <si>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</si>
  <si>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</si>
  <si>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</si>
  <si>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</si>
  <si>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</si>
  <si>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</si>
  <si>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</si>
  <si>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</si>
  <si>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</si>
  <si>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</si>
  <si>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</si>
  <si>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</si>
  <si>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</si>
  <si>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</si>
  <si>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</si>
  <si>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</si>
  <si>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</si>
  <si>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</si>
  <si>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</si>
  <si>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</si>
  <si>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初の水道管が整備されてから法定耐用年数の４０年を過ぎ，更新時期を迎えていることから，老朽化が進んでいる状況である。今後の維持管理や有収率向上のために水道管更新時に耐震管への布設替えを順次行っている。また，令和元年度で導水管更新工事が完了したところであり，現在は基幹管路更新工事を行っている。更新には多大な費用と時間を要するが，水道事業ビジョンやインフラ長寿命化計画を基に進めていく必要がある。</t>
    <rPh sb="128" eb="130">
      <t>ゲンザイ</t>
    </rPh>
    <phoneticPr fontId="4"/>
  </si>
  <si>
    <t>本村ではこれまで一般会計より補助金及び出資金を繰り入れており，新型コロナウイルス感染症の影響等も相まって，その補填等のための繰入が収支上大きな比重を占めている状況にある。令和３年度は新型コロナウイルス感染症の影響の揺り戻しによる給水収益等の回復傾向が見られたものの，独立採算制の原則からいうと，平均して水道料金により経費を賄わなければならないことから，今後も経営改善に向けて対策を講じる必要がある。
　改善策として平成３０年度に料金改定を行った一方で，今後も老朽化する水道管の更新工事の費用等が見込まれ，経営にあたっては厳しい状況が継続する見込みである。企業としての経済性を発揮して効率的な経営を図るために，経営計画等を基に，一層の維持管理費用等の削減や，財源を確保していく必要がある。</t>
    <rPh sb="48" eb="49">
      <t>アイ</t>
    </rPh>
    <rPh sb="57" eb="58">
      <t>ナド</t>
    </rPh>
    <rPh sb="62" eb="64">
      <t>クリイレ</t>
    </rPh>
    <rPh sb="107" eb="108">
      <t>ユ</t>
    </rPh>
    <rPh sb="109" eb="110">
      <t>モド</t>
    </rPh>
    <rPh sb="114" eb="118">
      <t>キュウスイシュウエキ</t>
    </rPh>
    <rPh sb="118" eb="119">
      <t>ナド</t>
    </rPh>
    <rPh sb="120" eb="122">
      <t>カイフク</t>
    </rPh>
    <rPh sb="122" eb="124">
      <t>ケイコウ</t>
    </rPh>
    <rPh sb="125" eb="126">
      <t>ミ</t>
    </rPh>
    <rPh sb="147" eb="149">
      <t>ヘイキン</t>
    </rPh>
    <phoneticPr fontId="4"/>
  </si>
  <si>
    <t>①本村ではこれまで給水収益以外の収入として，一般会計より補助金を繰り入れて収益の不足を補填しているのが実状であり，この補助金額の増減により経常収支比率が左右することとなっている。これに対し令和３年度は新型コロナウイルス感染症の影響の回復傾向もあり，給水収益や加入負担金等の堅実な増収が見られた。今後経営の改善を図る上では，この傾向を継続し安定した料金収入の確保が必要となる。
④企業債残高対給水収益比率は，平成３０年度に全国平均よりも低くなり，令和２年度は微増となったが，依然減少傾向は続いており，良好な状態にある。
⑤料金回収率は全国平均や類似団体平均値と比較して低いものとなっている。そのため，給水費用を給水収益で賄うべく，これまで料金改定を段階的に行っているところであり，開栓件数の伸びに伴って回収率も徐々に上昇してきたが，率上昇へ向け更なる対策が必要である。
⑥給水原価は前年度に引き続き類似団体平均値と同程度となったが，依然として全国平均に比べ高い傾向にある。
⑦施設利用率は減少傾向にあるが，全国平均，類似団体平均値と同程度となり，概ね適切な施設規模であると考えられる。配水効率化や節水も要因として考えられるが，施設の規模について検討する必要がある。
⑧有収率は前年度に引き続き全国平均や類似団体平均値より高い値となり，概ね良好な状況である。</t>
    <rPh sb="59" eb="61">
      <t>ホジョ</t>
    </rPh>
    <rPh sb="61" eb="63">
      <t>キンガク</t>
    </rPh>
    <rPh sb="64" eb="66">
      <t>ゾウゲン</t>
    </rPh>
    <rPh sb="69" eb="73">
      <t>ケイジョウシュウシ</t>
    </rPh>
    <rPh sb="73" eb="75">
      <t>ヒリツ</t>
    </rPh>
    <rPh sb="76" eb="78">
      <t>サユウ</t>
    </rPh>
    <rPh sb="92" eb="93">
      <t>タイ</t>
    </rPh>
    <rPh sb="94" eb="96">
      <t>レイワ</t>
    </rPh>
    <rPh sb="97" eb="99">
      <t>ネンド</t>
    </rPh>
    <rPh sb="113" eb="115">
      <t>エイキョウ</t>
    </rPh>
    <rPh sb="116" eb="118">
      <t>カイフク</t>
    </rPh>
    <rPh sb="118" eb="120">
      <t>ケイコウ</t>
    </rPh>
    <rPh sb="124" eb="126">
      <t>キュウスイ</t>
    </rPh>
    <rPh sb="126" eb="128">
      <t>シュウエキ</t>
    </rPh>
    <rPh sb="129" eb="131">
      <t>カニュウ</t>
    </rPh>
    <rPh sb="131" eb="134">
      <t>フタンキン</t>
    </rPh>
    <rPh sb="134" eb="135">
      <t>ナド</t>
    </rPh>
    <rPh sb="136" eb="138">
      <t>ケンジツ</t>
    </rPh>
    <rPh sb="139" eb="141">
      <t>ゾウシュウ</t>
    </rPh>
    <rPh sb="142" eb="143">
      <t>ミ</t>
    </rPh>
    <rPh sb="163" eb="165">
      <t>ケイコウ</t>
    </rPh>
    <rPh sb="166" eb="168">
      <t>ケイゾク</t>
    </rPh>
    <rPh sb="169" eb="171">
      <t>アンテイ</t>
    </rPh>
    <rPh sb="339" eb="341">
      <t>カイセン</t>
    </rPh>
    <rPh sb="341" eb="343">
      <t>ケンスウ</t>
    </rPh>
    <rPh sb="344" eb="345">
      <t>ノ</t>
    </rPh>
    <rPh sb="347" eb="348">
      <t>トモナ</t>
    </rPh>
    <rPh sb="365" eb="366">
      <t>リツ</t>
    </rPh>
    <rPh sb="366" eb="368">
      <t>ジョウショウ</t>
    </rPh>
    <rPh sb="369" eb="370">
      <t>ム</t>
    </rPh>
    <rPh sb="394" eb="395">
      <t>ヒ</t>
    </rPh>
    <rPh sb="396" eb="397">
      <t>ツヅ</t>
    </rPh>
    <rPh sb="491" eb="493">
      <t>ハイスイ</t>
    </rPh>
    <rPh sb="493" eb="496">
      <t>コウリツカ</t>
    </rPh>
    <rPh sb="497" eb="499">
      <t>セッスイ</t>
    </rPh>
    <rPh sb="500" eb="502">
      <t>ヨウイン</t>
    </rPh>
    <rPh sb="505" eb="506">
      <t>カンガ</t>
    </rPh>
    <rPh sb="541" eb="542">
      <t>ヒ</t>
    </rPh>
    <rPh sb="543" eb="54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</si>
</sst>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0.47</c:v>
                </c:pt>
              </c:numCache>
            </c:numRef>
          </c:val>
          <c:extLst>
            <c:ext xmlns:c16="http://schemas.microsoft.com/office/drawing/2014/chart" uri="{C3380CC4-5D6E-409C-BE32-E72D297353CC}">
              <c16:uniqueId val="{00000000-DE7B-49C4-82F3-48D0811AAA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E7B-49C4-82F3-48D0811AAA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62.94</c:v>
                </c:pt>
                <c:pt idx="1">
                  <c:v>61.89</c:v>
                </c:pt>
                <c:pt idx="2">
                  <c:v>61.32</c:v>
                </c:pt>
                <c:pt idx="3">
                  <c:v>60.58</c:v>
                </c:pt>
                <c:pt idx="4">
                  <c:v>60.55</c:v>
                </c:pt>
              </c:numCache>
            </c:numRef>
          </c:val>
          <c:extLst>
            <c:ext xmlns:c16="http://schemas.microsoft.com/office/drawing/2014/chart" uri="{C3380CC4-5D6E-409C-BE32-E72D297353CC}">
              <c16:uniqueId val="{00000000-E63B-49A2-AA9C-6B2F247A32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63B-49A2-AA9C-6B2F247A32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c:v>
                </c:pt>
                <c:pt idx="1">
                  <c:v>88.58</c:v>
                </c:pt>
                <c:pt idx="2">
                  <c:v>87.36</c:v>
                </c:pt>
                <c:pt idx="3">
                  <c:v>90.9</c:v>
                </c:pt>
                <c:pt idx="4">
                  <c:v>90.68</c:v>
                </c:pt>
              </c:numCache>
            </c:numRef>
          </c:val>
          <c:extLst>
            <c:ext xmlns:c16="http://schemas.microsoft.com/office/drawing/2014/chart" uri="{C3380CC4-5D6E-409C-BE32-E72D297353CC}">
              <c16:uniqueId val="{00000000-4F09-47CE-A1BC-27A7404EA3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F09-47CE-A1BC-27A7404EA3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108.22</c:v>
                </c:pt>
                <c:pt idx="1">
                  <c:v>109.01</c:v>
                </c:pt>
                <c:pt idx="2">
                  <c:v>103.32</c:v>
                </c:pt>
                <c:pt idx="3">
                  <c:v>109.43</c:v>
                </c:pt>
                <c:pt idx="4">
                  <c:v>112.27</c:v>
                </c:pt>
              </c:numCache>
            </c:numRef>
          </c:val>
          <c:extLst>
            <c:ext xmlns:c16="http://schemas.microsoft.com/office/drawing/2014/chart" uri="{C3380CC4-5D6E-409C-BE32-E72D297353CC}">
              <c16:uniqueId val="{00000000-3D24-47E5-B92D-E70B8CDE76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D24-47E5-B92D-E70B8CDE76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46.14</c:v>
                </c:pt>
                <c:pt idx="1">
                  <c:v>47.28</c:v>
                </c:pt>
                <c:pt idx="2">
                  <c:v>48.56</c:v>
                </c:pt>
                <c:pt idx="3">
                  <c:v>49.78</c:v>
                </c:pt>
                <c:pt idx="4">
                  <c:v>50.24</c:v>
                </c:pt>
              </c:numCache>
            </c:numRef>
          </c:val>
          <c:extLst>
            <c:ext xmlns:c16="http://schemas.microsoft.com/office/drawing/2014/chart" uri="{C3380CC4-5D6E-409C-BE32-E72D297353CC}">
              <c16:uniqueId val="{00000000-2DAE-4403-B591-F6BA79A80D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DAE-4403-B591-F6BA79A80D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41.57</c:v>
                </c:pt>
              </c:numCache>
            </c:numRef>
          </c:val>
          <c:extLst>
            <c:ext xmlns:c16="http://schemas.microsoft.com/office/drawing/2014/chart" uri="{C3380CC4-5D6E-409C-BE32-E72D297353CC}">
              <c16:uniqueId val="{00000000-41DF-4C4D-9D6D-F394503580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1DF-4C4D-9D6D-F394503580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8C-4AC2-BE1D-9A6D2FA58E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F8C-4AC2-BE1D-9A6D2FA58E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379.97</c:v>
                </c:pt>
                <c:pt idx="1">
                  <c:v>340.65</c:v>
                </c:pt>
                <c:pt idx="2">
                  <c:v>312.8</c:v>
                </c:pt>
                <c:pt idx="3">
                  <c:v>284.97000000000003</c:v>
                </c:pt>
                <c:pt idx="4">
                  <c:v>347.46</c:v>
                </c:pt>
              </c:numCache>
            </c:numRef>
          </c:val>
          <c:extLst>
            <c:ext xmlns:c16="http://schemas.microsoft.com/office/drawing/2014/chart" uri="{C3380CC4-5D6E-409C-BE32-E72D297353CC}">
              <c16:uniqueId val="{00000000-1F4E-4B73-B5AD-26F7ABFC43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F4E-4B73-B5AD-26F7ABFC43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300.66000000000003</c:v>
                </c:pt>
                <c:pt idx="1">
                  <c:v>260.94</c:v>
                </c:pt>
                <c:pt idx="2">
                  <c:v>243.73</c:v>
                </c:pt>
                <c:pt idx="3">
                  <c:v>264.39999999999998</c:v>
                </c:pt>
                <c:pt idx="4">
                  <c:v>207.36</c:v>
                </c:pt>
              </c:numCache>
            </c:numRef>
          </c:val>
          <c:extLst>
            <c:ext xmlns:c16="http://schemas.microsoft.com/office/drawing/2014/chart" uri="{C3380CC4-5D6E-409C-BE32-E72D297353CC}">
              <c16:uniqueId val="{00000000-2740-4FEE-AC6E-41A7470DCA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2740-4FEE-AC6E-41A7470DCA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89.05</c:v>
                </c:pt>
                <c:pt idx="1">
                  <c:v>93.61</c:v>
                </c:pt>
                <c:pt idx="2">
                  <c:v>91.79</c:v>
                </c:pt>
                <c:pt idx="3">
                  <c:v>83.28</c:v>
                </c:pt>
                <c:pt idx="4">
                  <c:v>97.5</c:v>
                </c:pt>
              </c:numCache>
            </c:numRef>
          </c:val>
          <c:extLst>
            <c:ext xmlns:c16="http://schemas.microsoft.com/office/drawing/2014/chart" uri="{C3380CC4-5D6E-409C-BE32-E72D297353CC}">
              <c16:uniqueId val="{00000000-843A-4267-9BF8-FBE6B6D694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43A-4267-9BF8-FBE6B6D694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181.44</c:v>
                </c:pt>
                <c:pt idx="1">
                  <c:v>183.49</c:v>
                </c:pt>
                <c:pt idx="2">
                  <c:v>192</c:v>
                </c:pt>
                <c:pt idx="3">
                  <c:v>174.67</c:v>
                </c:pt>
                <c:pt idx="4">
                  <c:v>179.91</c:v>
                </c:pt>
              </c:numCache>
            </c:numRef>
          </c:val>
          <c:extLst>
            <c:ext xmlns:c16="http://schemas.microsoft.com/office/drawing/2014/chart" uri="{C3380CC4-5D6E-409C-BE32-E72D297353CC}">
              <c16:uniqueId val="{00000000-2D26-43B4-9E30-00780E1D83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D26-43B4-9E30-00780E1D83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東海村</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38328</v>
      </c>
      <c r="AM8" s="45"/>
      <c r="AN8" s="45"/>
      <c r="AO8" s="45"/>
      <c r="AP8" s="45"/>
      <c r="AQ8" s="45"/>
      <c r="AR8" s="45"/>
      <c r="AS8" s="45"/>
      <c r="AT8" s="46">
        <f>データ!$S$6</f>
        <v>38</v>
      </c>
      <c r="AU8" s="47"/>
      <c r="AV8" s="47"/>
      <c r="AW8" s="47"/>
      <c r="AX8" s="47"/>
      <c r="AY8" s="47"/>
      <c r="AZ8" s="47"/>
      <c r="BA8" s="47"/>
      <c r="BB8" s="48">
        <f>データ!$T$6</f>
        <v>1008.63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77.3</v>
      </c>
      <c r="J10" s="47"/>
      <c r="K10" s="47"/>
      <c r="L10" s="47"/>
      <c r="M10" s="47"/>
      <c r="N10" s="47"/>
      <c r="O10" s="81"/>
      <c r="P10" s="48">
        <f>データ!$P$6</f>
        <v>98.44</v>
      </c>
      <c r="Q10" s="48"/>
      <c r="R10" s="48"/>
      <c r="S10" s="48"/>
      <c r="T10" s="48"/>
      <c r="U10" s="48"/>
      <c r="V10" s="48"/>
      <c r="W10" s="45">
        <f>データ!$Q$6</f>
        <v>3361</v>
      </c>
      <c r="X10" s="45"/>
      <c r="Y10" s="45"/>
      <c r="Z10" s="45"/>
      <c r="AA10" s="45"/>
      <c r="AB10" s="45"/>
      <c r="AC10" s="45"/>
      <c r="AD10" s="2"/>
      <c r="AE10" s="2"/>
      <c r="AF10" s="2"/>
      <c r="AG10" s="2"/>
      <c r="AH10" s="2"/>
      <c r="AI10" s="2"/>
      <c r="AJ10" s="2"/>
      <c r="AK10" s="2"/>
      <c r="AL10" s="45">
        <f>データ!$U$6</f>
        <v>37667</v>
      </c>
      <c r="AM10" s="45"/>
      <c r="AN10" s="45"/>
      <c r="AO10" s="45"/>
      <c r="AP10" s="45"/>
      <c r="AQ10" s="45"/>
      <c r="AR10" s="45"/>
      <c r="AS10" s="45"/>
      <c r="AT10" s="46">
        <f>データ!$V$6</f>
        <v>36.44</v>
      </c>
      <c r="AU10" s="47"/>
      <c r="AV10" s="47"/>
      <c r="AW10" s="47"/>
      <c r="AX10" s="47"/>
      <c r="AY10" s="47"/>
      <c r="AZ10" s="47"/>
      <c r="BA10" s="47"/>
      <c r="BB10" s="48">
        <f>データ!$W$6</f>
        <v>1033.67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45V4Z2PLleEuzUXx02O2ziNjPbC6A1lutvVgCCAhksFgI6bpuGT3pL3mFmhlOKbVI+tvG6My8ny6zBxNQ2ssQ==" saltValue="dI36mRjcGC4lUg1Z5CoT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83411</v>
      </c>
      <c r="D6" s="20">
        <f t="shared" si="3"/>
        <v>46</v>
      </c>
      <c r="E6" s="20">
        <f t="shared" si="3"/>
        <v>1</v>
      </c>
      <c r="F6" s="20">
        <f t="shared" si="3"/>
        <v>0</v>
      </c>
      <c r="G6" s="20">
        <f t="shared" si="3"/>
        <v>1</v>
      </c>
      <c r="H6" s="20" t="str">
        <f t="shared" si="3"/>
        <v>茨城県　東海村</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77.3</v>
      </c>
      <c r="P6" s="21">
        <f t="shared" si="3"/>
        <v>98.44</v>
      </c>
      <c r="Q6" s="21">
        <f t="shared" si="3"/>
        <v>3361</v>
      </c>
      <c r="R6" s="21">
        <f t="shared" si="3"/>
        <v>38328</v>
      </c>
      <c r="S6" s="21">
        <f t="shared" si="3"/>
        <v>38</v>
      </c>
      <c r="T6" s="21">
        <f t="shared" si="3"/>
        <v>1008.63</v>
      </c>
      <c r="U6" s="21">
        <f t="shared" si="3"/>
        <v>37667</v>
      </c>
      <c r="V6" s="21">
        <f t="shared" si="3"/>
        <v>36.44</v>
      </c>
      <c r="W6" s="21">
        <f t="shared" si="3"/>
        <v>1033.67</v>
      </c>
      <c r="X6" s="22">
        <f>IF(X7="",NA(),X7)</f>
        <v>108.22</v>
      </c>
      <c r="Y6" s="22">
        <f t="shared" ref="Y6:AG6" si="4">IF(Y7="",NA(),Y7)</f>
        <v>109.01</v>
      </c>
      <c r="Z6" s="22">
        <f t="shared" si="4"/>
        <v>103.32</v>
      </c>
      <c r="AA6" s="22">
        <f t="shared" si="4"/>
        <v>109.43</v>
      </c>
      <c r="AB6" s="22">
        <f t="shared" si="4"/>
        <v>112.27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379.97</v>
      </c>
      <c r="AU6" s="22">
        <f t="shared" ref="AU6:BC6" si="6">IF(AU7="",NA(),AU7)</f>
        <v>340.65</v>
      </c>
      <c r="AV6" s="22">
        <f t="shared" si="6"/>
        <v>312.8</v>
      </c>
      <c r="AW6" s="22">
        <f t="shared" si="6"/>
        <v>284.97000000000003</v>
      </c>
      <c r="AX6" s="22">
        <f t="shared" si="6"/>
        <v>347.46</v>
      </c>
      <c r="AY6" s="22">
        <f t="shared" si="6"/>
        <v>357.34</v>
      </c>
      <c r="AZ6" s="22">
        <f t="shared" si="6"/>
        <v>366.03</v>
      </c>
      <c r="BA6" s="22">
        <f t="shared" si="6"/>
        <v>365.18</v>
      </c>
      <c r="BB6" s="22">
        <f t="shared" si="6"/>
        <v>327.77</v>
      </c>
      <c r="BC6" s="22">
        <f t="shared" si="6"/>
        <v>338.02</v>
      </c>
      <c r="BD6" s="21" t="str">
        <f>IF(BD7="","",IF(BD7="-","【-】","【"&amp;SUBSTITUTE(TEXT(BD7,"#,##0.00"),"-","△")&amp;"】"))</f>
        <v>【261.51】</v>
      </c>
      <c r="BE6" s="22">
        <f>IF(BE7="",NA(),BE7)</f>
        <v>300.66000000000003</v>
      </c>
      <c r="BF6" s="22">
        <f t="shared" ref="BF6:BN6" si="7">IF(BF7="",NA(),BF7)</f>
        <v>260.94</v>
      </c>
      <c r="BG6" s="22">
        <f t="shared" si="7"/>
        <v>243.73</v>
      </c>
      <c r="BH6" s="22">
        <f t="shared" si="7"/>
        <v>264.39999999999998</v>
      </c>
      <c r="BI6" s="22">
        <f t="shared" si="7"/>
        <v>207.36</v>
      </c>
      <c r="BJ6" s="22">
        <f t="shared" si="7"/>
        <v>373.69</v>
      </c>
      <c r="BK6" s="22">
        <f t="shared" si="7"/>
        <v>370.12</v>
      </c>
      <c r="BL6" s="22">
        <f t="shared" si="7"/>
        <v>371.65</v>
      </c>
      <c r="BM6" s="22">
        <f t="shared" si="7"/>
        <v>397.1</v>
      </c>
      <c r="BN6" s="22">
        <f t="shared" si="7"/>
        <v>379.91</v>
      </c>
      <c r="BO6" s="21" t="str">
        <f>IF(BO7="","",IF(BO7="-","【-】","【"&amp;SUBSTITUTE(TEXT(BO7,"#,##0.00"),"-","△")&amp;"】"))</f>
        <v>【265.16】</v>
      </c>
      <c r="BP6" s="22">
        <f>IF(BP7="",NA(),BP7)</f>
        <v>89.05</v>
      </c>
      <c r="BQ6" s="22">
        <f t="shared" ref="BQ6:BY6" si="8">IF(BQ7="",NA(),BQ7)</f>
        <v>93.61</v>
      </c>
      <c r="BR6" s="22">
        <f t="shared" si="8"/>
        <v>91.79</v>
      </c>
      <c r="BS6" s="22">
        <f t="shared" si="8"/>
        <v>83.28</v>
      </c>
      <c r="BT6" s="22">
        <f t="shared" si="8"/>
        <v>97.5</v>
      </c>
      <c r="BU6" s="22">
        <f t="shared" si="8"/>
        <v>99.87</v>
      </c>
      <c r="BV6" s="22">
        <f t="shared" si="8"/>
        <v>100.42</v>
      </c>
      <c r="BW6" s="22">
        <f t="shared" si="8"/>
        <v>98.77</v>
      </c>
      <c r="BX6" s="22">
        <f t="shared" si="8"/>
        <v>95.79</v>
      </c>
      <c r="BY6" s="22">
        <f t="shared" si="8"/>
        <v>98.3</v>
      </c>
      <c r="BZ6" s="21" t="str">
        <f>IF(BZ7="","",IF(BZ7="-","【-】","【"&amp;SUBSTITUTE(TEXT(BZ7,"#,##0.00"),"-","△")&amp;"】"))</f>
        <v>【102.35】</v>
      </c>
      <c r="CA6" s="22">
        <f>IF(CA7="",NA(),CA7)</f>
        <v>181.44</v>
      </c>
      <c r="CB6" s="22">
        <f t="shared" ref="CB6:CJ6" si="9">IF(CB7="",NA(),CB7)</f>
        <v>183.49</v>
      </c>
      <c r="CC6" s="22">
        <f t="shared" si="9"/>
        <v>192</v>
      </c>
      <c r="CD6" s="22">
        <f t="shared" si="9"/>
        <v>174.67</v>
      </c>
      <c r="CE6" s="22">
        <f t="shared" si="9"/>
        <v>179.91</v>
      </c>
      <c r="CF6" s="22">
        <f t="shared" si="9"/>
        <v>171.81</v>
      </c>
      <c r="CG6" s="22">
        <f t="shared" si="9"/>
        <v>171.67</v>
      </c>
      <c r="CH6" s="22">
        <f t="shared" si="9"/>
        <v>173.67</v>
      </c>
      <c r="CI6" s="22">
        <f t="shared" si="9"/>
        <v>171.13</v>
      </c>
      <c r="CJ6" s="22">
        <f t="shared" si="9"/>
        <v>173.7</v>
      </c>
      <c r="CK6" s="21" t="str">
        <f>IF(CK7="","",IF(CK7="-","【-】","【"&amp;SUBSTITUTE(TEXT(CK7,"#,##0.00"),"-","△")&amp;"】"))</f>
        <v>【167.74】</v>
      </c>
      <c r="CL6" s="22">
        <f>IF(CL7="",NA(),CL7)</f>
        <v>62.94</v>
      </c>
      <c r="CM6" s="22">
        <f t="shared" ref="CM6:CU6" si="10">IF(CM7="",NA(),CM7)</f>
        <v>61.89</v>
      </c>
      <c r="CN6" s="22">
        <f t="shared" si="10"/>
        <v>61.32</v>
      </c>
      <c r="CO6" s="22">
        <f t="shared" si="10"/>
        <v>60.58</v>
      </c>
      <c r="CP6" s="22">
        <f t="shared" si="10"/>
        <v>60.55</v>
      </c>
      <c r="CQ6" s="22">
        <f t="shared" si="10"/>
        <v>60.03</v>
      </c>
      <c r="CR6" s="22">
        <f t="shared" si="10"/>
        <v>59.74</v>
      </c>
      <c r="CS6" s="22">
        <f t="shared" si="10"/>
        <v>59.67</v>
      </c>
      <c r="CT6" s="22">
        <f t="shared" si="10"/>
        <v>60.12</v>
      </c>
      <c r="CU6" s="22">
        <f t="shared" si="10"/>
        <v>60.34</v>
      </c>
      <c r="CV6" s="21" t="str">
        <f>IF(CV7="","",IF(CV7="-","【-】","【"&amp;SUBSTITUTE(TEXT(CV7,"#,##0.00"),"-","△")&amp;"】"))</f>
        <v>【60.29】</v>
      </c>
      <c r="CW6" s="22">
        <f>IF(CW7="",NA(),CW7)</f>
        <v>86</v>
      </c>
      <c r="CX6" s="22">
        <f t="shared" ref="CX6:DF6" si="11">IF(CX7="",NA(),CX7)</f>
        <v>88.58</v>
      </c>
      <c r="CY6" s="22">
        <f t="shared" si="11"/>
        <v>87.36</v>
      </c>
      <c r="CZ6" s="22">
        <f t="shared" si="11"/>
        <v>90.9</v>
      </c>
      <c r="DA6" s="22">
        <f t="shared" si="11"/>
        <v>90.68</v>
      </c>
      <c r="DB6" s="22">
        <f t="shared" si="11"/>
        <v>84.81</v>
      </c>
      <c r="DC6" s="22">
        <f t="shared" si="11"/>
        <v>84.8</v>
      </c>
      <c r="DD6" s="22">
        <f t="shared" si="11"/>
        <v>84.6</v>
      </c>
      <c r="DE6" s="22">
        <f t="shared" si="11"/>
        <v>84.24</v>
      </c>
      <c r="DF6" s="22">
        <f t="shared" si="11"/>
        <v>84.19</v>
      </c>
      <c r="DG6" s="21" t="str">
        <f>IF(DG7="","",IF(DG7="-","【-】","【"&amp;SUBSTITUTE(TEXT(DG7,"#,##0.00"),"-","△")&amp;"】"))</f>
        <v>【90.12】</v>
      </c>
      <c r="DH6" s="22">
        <f>IF(DH7="",NA(),DH7)</f>
        <v>46.14</v>
      </c>
      <c r="DI6" s="22">
        <f t="shared" ref="DI6:DQ6" si="12">IF(DI7="",NA(),DI7)</f>
        <v>47.28</v>
      </c>
      <c r="DJ6" s="22">
        <f t="shared" si="12"/>
        <v>48.56</v>
      </c>
      <c r="DK6" s="22">
        <f t="shared" si="12"/>
        <v>49.78</v>
      </c>
      <c r="DL6" s="22">
        <f t="shared" si="12"/>
        <v>50.24</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2">
        <f t="shared" si="13"/>
        <v>41.57</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1">
        <f t="shared" ref="EE6:EM6" si="14">IF(EE7="",NA(),EE7)</f>
        <v>0</v>
      </c>
      <c r="EF6" s="21">
        <f t="shared" si="14"/>
        <v>0</v>
      </c>
      <c r="EG6" s="21">
        <f t="shared" si="14"/>
        <v>0</v>
      </c>
      <c r="EH6" s="22">
        <f t="shared" si="14"/>
        <v>0.47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83411</v>
      </c>
      <c r="D7" s="24">
        <v>46</v>
      </c>
      <c r="E7" s="24">
        <v>1</v>
      </c>
      <c r="F7" s="24">
        <v>0</v>
      </c>
      <c r="G7" s="24">
        <v>1</v>
      </c>
      <c r="H7" s="24" t="s">
        <v>92</v>
      </c>
      <c r="I7" s="24" t="s">
        <v>93</v>
      </c>
      <c r="J7" s="24" t="s">
        <v>94</v>
      </c>
      <c r="K7" s="24" t="s">
        <v>95</v>
      </c>
      <c r="L7" s="24" t="s">
        <v>96</v>
      </c>
      <c r="M7" s="24" t="s">
        <v>97</v>
      </c>
      <c r="N7" s="25" t="s">
        <v>98</v>
      </c>
      <c r="O7" s="25">
        <v>77.3</v>
      </c>
      <c r="P7" s="25">
        <v>98.44</v>
      </c>
      <c r="Q7" s="25">
        <v>3361</v>
      </c>
      <c r="R7" s="25">
        <v>38328</v>
      </c>
      <c r="S7" s="25">
        <v>38</v>
      </c>
      <c r="T7" s="25">
        <v>1008.63</v>
      </c>
      <c r="U7" s="25">
        <v>37667</v>
      </c>
      <c r="V7" s="25">
        <v>36.44</v>
      </c>
      <c r="W7" s="25">
        <v>1033.67</v>
      </c>
      <c r="X7" s="25">
        <v>108.22</v>
      </c>
      <c r="Y7" s="25">
        <v>109.01</v>
      </c>
      <c r="Z7" s="25">
        <v>103.32</v>
      </c>
      <c r="AA7" s="25">
        <v>109.43</v>
      </c>
      <c r="AB7" s="25">
        <v>112.27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379.97</v>
      </c>
      <c r="AU7" s="25">
        <v>340.65</v>
      </c>
      <c r="AV7" s="25">
        <v>312.8</v>
      </c>
      <c r="AW7" s="25">
        <v>284.97000000000003</v>
      </c>
      <c r="AX7" s="25">
        <v>347.46</v>
      </c>
      <c r="AY7" s="25">
        <v>357.34</v>
      </c>
      <c r="AZ7" s="25">
        <v>366.03</v>
      </c>
      <c r="BA7" s="25">
        <v>365.18</v>
      </c>
      <c r="BB7" s="25">
        <v>327.77</v>
      </c>
      <c r="BC7" s="25">
        <v>338.02</v>
      </c>
      <c r="BD7" s="25">
        <v>261.51</v>
      </c>
      <c r="BE7" s="25">
        <v>300.66000000000003</v>
      </c>
      <c r="BF7" s="25">
        <v>260.94</v>
      </c>
      <c r="BG7" s="25">
        <v>243.73</v>
      </c>
      <c r="BH7" s="25">
        <v>264.39999999999998</v>
      </c>
      <c r="BI7" s="25">
        <v>207.36</v>
      </c>
      <c r="BJ7" s="25">
        <v>373.69</v>
      </c>
      <c r="BK7" s="25">
        <v>370.12</v>
      </c>
      <c r="BL7" s="25">
        <v>371.65</v>
      </c>
      <c r="BM7" s="25">
        <v>397.1</v>
      </c>
      <c r="BN7" s="25">
        <v>379.91</v>
      </c>
      <c r="BO7" s="25">
        <v>265.16000000000003</v>
      </c>
      <c r="BP7" s="25">
        <v>89.05</v>
      </c>
      <c r="BQ7" s="25">
        <v>93.61</v>
      </c>
      <c r="BR7" s="25">
        <v>91.79</v>
      </c>
      <c r="BS7" s="25">
        <v>83.28</v>
      </c>
      <c r="BT7" s="25">
        <v>97.5</v>
      </c>
      <c r="BU7" s="25">
        <v>99.87</v>
      </c>
      <c r="BV7" s="25">
        <v>100.42</v>
      </c>
      <c r="BW7" s="25">
        <v>98.77</v>
      </c>
      <c r="BX7" s="25">
        <v>95.79</v>
      </c>
      <c r="BY7" s="25">
        <v>98.3</v>
      </c>
      <c r="BZ7" s="25">
        <v>102.35</v>
      </c>
      <c r="CA7" s="25">
        <v>181.44</v>
      </c>
      <c r="CB7" s="25">
        <v>183.49</v>
      </c>
      <c r="CC7" s="25">
        <v>192</v>
      </c>
      <c r="CD7" s="25">
        <v>174.67</v>
      </c>
      <c r="CE7" s="25">
        <v>179.91</v>
      </c>
      <c r="CF7" s="25">
        <v>171.81</v>
      </c>
      <c r="CG7" s="25">
        <v>171.67</v>
      </c>
      <c r="CH7" s="25">
        <v>173.67</v>
      </c>
      <c r="CI7" s="25">
        <v>171.13</v>
      </c>
      <c r="CJ7" s="25">
        <v>173.7</v>
      </c>
      <c r="CK7" s="25">
        <v>167.74</v>
      </c>
      <c r="CL7" s="25">
        <v>62.94</v>
      </c>
      <c r="CM7" s="25">
        <v>61.89</v>
      </c>
      <c r="CN7" s="25">
        <v>61.32</v>
      </c>
      <c r="CO7" s="25">
        <v>60.58</v>
      </c>
      <c r="CP7" s="25">
        <v>60.55</v>
      </c>
      <c r="CQ7" s="25">
        <v>60.03</v>
      </c>
      <c r="CR7" s="25">
        <v>59.74</v>
      </c>
      <c r="CS7" s="25">
        <v>59.67</v>
      </c>
      <c r="CT7" s="25">
        <v>60.12</v>
      </c>
      <c r="CU7" s="25">
        <v>60.34</v>
      </c>
      <c r="CV7" s="25">
        <v>60.29</v>
      </c>
      <c r="CW7" s="25">
        <v>86</v>
      </c>
      <c r="CX7" s="25">
        <v>88.58</v>
      </c>
      <c r="CY7" s="25">
        <v>87.36</v>
      </c>
      <c r="CZ7" s="25">
        <v>90.9</v>
      </c>
      <c r="DA7" s="25">
        <v>90.68</v>
      </c>
      <c r="DB7" s="25">
        <v>84.81</v>
      </c>
      <c r="DC7" s="25">
        <v>84.8</v>
      </c>
      <c r="DD7" s="25">
        <v>84.6</v>
      </c>
      <c r="DE7" s="25">
        <v>84.24</v>
      </c>
      <c r="DF7" s="25">
        <v>84.19</v>
      </c>
      <c r="DG7" s="25">
        <v>90.12</v>
      </c>
      <c r="DH7" s="25">
        <v>46.14</v>
      </c>
      <c r="DI7" s="25">
        <v>47.28</v>
      </c>
      <c r="DJ7" s="25">
        <v>48.56</v>
      </c>
      <c r="DK7" s="25">
        <v>49.78</v>
      </c>
      <c r="DL7" s="25">
        <v>50.24</v>
      </c>
      <c r="DM7" s="25">
        <v>47.28</v>
      </c>
      <c r="DN7" s="25">
        <v>47.66</v>
      </c>
      <c r="DO7" s="25">
        <v>48.17</v>
      </c>
      <c r="DP7" s="25">
        <v>48.83</v>
      </c>
      <c r="DQ7" s="25">
        <v>49.96</v>
      </c>
      <c r="DR7" s="25">
        <v>50.88</v>
      </c>
      <c r="DS7" s="25">
        <v>0</v>
      </c>
      <c r="DT7" s="25">
        <v>0</v>
      </c>
      <c r="DU7" s="25">
        <v>0</v>
      </c>
      <c r="DV7" s="25">
        <v>0</v>
      </c>
      <c r="DW7" s="25">
        <v>41.57</v>
      </c>
      <c r="DX7" s="25">
        <v>12.19</v>
      </c>
      <c r="DY7" s="25">
        <v>15.1</v>
      </c>
      <c r="DZ7" s="25">
        <v>17.12</v>
      </c>
      <c r="EA7" s="25">
        <v>18.18</v>
      </c>
      <c r="EB7" s="25">
        <v>19.32</v>
      </c>
      <c r="EC7" s="25">
        <v>22.3</v>
      </c>
      <c r="ED7" s="25">
        <v>0</v>
      </c>
      <c r="EE7" s="25">
        <v>0</v>
      </c>
      <c r="EF7" s="25">
        <v>0</v>
      </c>
      <c r="EG7" s="25">
        <v>0</v>
      </c>
      <c r="EH7" s="25">
        <v>0.47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2022-12-01T00:54:48Z</dcterms:created>
  <dcterms:modified xsi:type="dcterms:W3CDTF">2023-02-13T09:46:09Z</dcterms:modified>
  <cp:category/>
</cp:coreProperties>
</file>