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仮）\古池作業フォルダ\２／７の週\経営比較分析表【終】\35_城里町\"/>
    </mc:Choice>
  </mc:AlternateContent>
  <workbookProtection workbookAlgorithmName="SHA-512" workbookHashValue="dPuWsb+aEJxilM2jGU3uziJhZe8jtqc+vCz84EWs5bDN0mlAxQfUQX3jtxx9IuqhvGrguqpB1XQ6p5dacpFOxw==" workbookSaltValue="QRIvn2J2vE83KWfcjO+XMw==" workbookSpinCount="100000" lockStructure="1"/>
  <bookViews>
    <workbookView xWindow="0" yWindow="0" windowWidth="28800" windowHeight="114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<sst xmlns="http://schemas.openxmlformats.org/spreadsheetml/2006/main" count="241" uniqueCount="116">
  <si>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</si>
  <si>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</si>
  <si>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</si>
  <si>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</si>
  <si>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</si>
  <si>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</si>
  <si>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</si>
  <si>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</si>
  <si>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</si>
  <si>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</si>
  <si>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</si>
  <si>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</si>
  <si>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</si>
  <si>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</si>
  <si>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</si>
  <si>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</si>
  <si>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</si>
  <si>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</si>
  <si>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</si>
  <si>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</si>
  <si>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</si>
  <si>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</si>
  <si>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</si>
  <si>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</si>
  <si>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</si>
  <si>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</si>
  <si>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</si>
  <si>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</si>
  <si>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</si>
  <si>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</si>
  <si>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</si>
  <si>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</si>
  <si>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</si>
  <si>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</si>
  <si>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</si>
  <si>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</si>
  <si>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</si>
  <si>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</si>
  <si>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</si>
  <si>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</si>
  <si>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</si>
  <si>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</si>
  <si>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</si>
  <si>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</si>
  <si>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</si>
  <si>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</si>
  <si>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</si>
  <si>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</si>
  <si>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</si>
  <si>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</si>
  <si>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</si>
  <si>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</si>
  <si>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</si>
  <si>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</si>
  <si>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</si>
  <si>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</si>
  <si>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</si>
  <si>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</si>
  <si>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</si>
  <si>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</si>
  <si>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</si>
  <si>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</si>
  <si>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</si>
  <si>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</si>
  <si>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</si>
  <si>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茨城県　城里町</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</si>
  <si>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</si>
  <si>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</si>
  <si>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</si>
  <si>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</si>
  <si>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</si>
  <si>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</si>
  <si>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</si>
  <si>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</si>
  <si>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</si>
  <si>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</si>
  <si>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</si>
  <si>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</si>
  <si>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</si>
  <si>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</si>
  <si>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</si>
  <si>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</si>
  <si>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</si>
  <si>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</si>
  <si>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</si>
  <si>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</si>
  <si>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</si>
  <si>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</si>
  <si>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</si>
  <si>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</si>
  <si>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</si>
  <si>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</si>
  <si>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</si>
  <si>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</si>
  <si>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</si>
  <si>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</si>
  <si>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</si>
  <si>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</si>
  <si>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</si>
  <si>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</si>
  <si>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</si>
  <si>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</si>
  <si>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</si>
  <si>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</si>
  <si>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</si>
  <si>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</si>
  <si>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</si>
  <si>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</si>
  <si>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</si>
  <si>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</si>
  <si>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</si>
  <si>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</si>
  <si>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</si>
  <si>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収益的収支比率】100％を割り込んでおり、収支が赤字の状況であるが、平成30年度を底に右肩上がりとなっている。使用料収入は増えてきているが、一般会計繰入金に頼っているところが大きいため、今後も接続率向上等に努め経営改善に向け取り組んでいく。
【企業債残高対事業規模比率】類似団体の平均値と比較すると低い比率であるが、一般会計繰入金が多いためである。現在は事業を実施するにあたり起債に頼らざるを得ない状況であるため、今後は新規事業は熟慮して実施し経営改善を図っていく。
【経費回収率】数値は100％であり、汚水処理費を使用料で賄えている状態ではあるが、新規事業に充てる財源は確保できず起債や一般会計繰入金に頼っている状況である。今後も費用の削減や使用料の改定などを検討し、健全経営に努めていく。
【汚水処理原価】類似団体平均と比べると低い数値となっている。今後も維持管理費の削減や接続率の向上に積極的に取り組み、効率的な汚水処理の実施に努めていく。
【水洗化率】右肩上がりに微増している状況である。今後も整備を進めるとともに、戸別訪問等による接続推進活動を実施し、水洗化率の向上を図っていく。</t>
    <rPh sb="242" eb="244">
      <t>スウチ</t>
    </rPh>
    <rPh sb="253" eb="255">
      <t>オスイ</t>
    </rPh>
    <rPh sb="255" eb="257">
      <t>ショリ</t>
    </rPh>
    <rPh sb="257" eb="258">
      <t>ヒ</t>
    </rPh>
    <rPh sb="259" eb="262">
      <t>シヨウリョウ</t>
    </rPh>
    <rPh sb="263" eb="264">
      <t>マカナ</t>
    </rPh>
    <rPh sb="268" eb="270">
      <t>ジョウタイ</t>
    </rPh>
    <rPh sb="276" eb="278">
      <t>シンキ</t>
    </rPh>
    <rPh sb="278" eb="280">
      <t>ジギョウ</t>
    </rPh>
    <rPh sb="281" eb="282">
      <t>ア</t>
    </rPh>
    <rPh sb="284" eb="286">
      <t>ザイゲン</t>
    </rPh>
    <rPh sb="287" eb="289">
      <t>カクホ</t>
    </rPh>
    <rPh sb="292" eb="294">
      <t>キサイ</t>
    </rPh>
    <rPh sb="295" eb="297">
      <t>イッパン</t>
    </rPh>
    <rPh sb="297" eb="299">
      <t>カイケイ</t>
    </rPh>
    <rPh sb="299" eb="301">
      <t>クリイレ</t>
    </rPh>
    <rPh sb="301" eb="302">
      <t>キン</t>
    </rPh>
    <rPh sb="303" eb="304">
      <t>タヨ</t>
    </rPh>
    <rPh sb="308" eb="310">
      <t>ジョウキョウ</t>
    </rPh>
    <rPh sb="314" eb="316">
      <t>コンゴ</t>
    </rPh>
    <rPh sb="317" eb="319">
      <t>ヒヨウ</t>
    </rPh>
    <rPh sb="320" eb="322">
      <t>サクゲン</t>
    </rPh>
    <rPh sb="323" eb="326">
      <t>シヨウリョウ</t>
    </rPh>
    <rPh sb="327" eb="329">
      <t>カイテイ</t>
    </rPh>
    <rPh sb="332" eb="334">
      <t>ケントウ</t>
    </rPh>
    <rPh sb="336" eb="338">
      <t>ケンゼン</t>
    </rPh>
    <rPh sb="338" eb="340">
      <t>ケイエイ</t>
    </rPh>
    <rPh sb="341" eb="342">
      <t>ツト</t>
    </rPh>
    <rPh sb="349" eb="351">
      <t>オスイ</t>
    </rPh>
    <rPh sb="351" eb="353">
      <t>ショリ</t>
    </rPh>
    <rPh sb="353" eb="355">
      <t>ゲンカ</t>
    </rPh>
    <rPh sb="356" eb="358">
      <t>ルイジ</t>
    </rPh>
    <rPh sb="358" eb="360">
      <t>ダンタイ</t>
    </rPh>
    <rPh sb="360" eb="362">
      <t>ヘイキン</t>
    </rPh>
    <rPh sb="363" eb="364">
      <t>クラ</t>
    </rPh>
    <rPh sb="367" eb="368">
      <t>ヒク</t>
    </rPh>
    <rPh sb="369" eb="371">
      <t>スウチ</t>
    </rPh>
    <rPh sb="378" eb="380">
      <t>コンゴ</t>
    </rPh>
    <rPh sb="381" eb="383">
      <t>イジ</t>
    </rPh>
    <rPh sb="383" eb="386">
      <t>カンリヒ</t>
    </rPh>
    <rPh sb="387" eb="389">
      <t>サクゲン</t>
    </rPh>
    <rPh sb="390" eb="392">
      <t>セツゾク</t>
    </rPh>
    <rPh sb="392" eb="393">
      <t>リツ</t>
    </rPh>
    <rPh sb="394" eb="396">
      <t>コウジョウ</t>
    </rPh>
    <rPh sb="397" eb="400">
      <t>セッキョクテキ</t>
    </rPh>
    <rPh sb="401" eb="402">
      <t>ト</t>
    </rPh>
    <rPh sb="403" eb="404">
      <t>ク</t>
    </rPh>
    <rPh sb="406" eb="409">
      <t>コウリツテキ</t>
    </rPh>
    <rPh sb="410" eb="412">
      <t>オスイ</t>
    </rPh>
    <rPh sb="412" eb="414">
      <t>ショリ</t>
    </rPh>
    <rPh sb="415" eb="417">
      <t>ジッシ</t>
    </rPh>
    <rPh sb="418" eb="419">
      <t>ツト</t>
    </rPh>
    <rPh sb="426" eb="429">
      <t>スイセンカ</t>
    </rPh>
    <rPh sb="429" eb="430">
      <t>リツ</t>
    </rPh>
    <rPh sb="431" eb="433">
      <t>ミギカタ</t>
    </rPh>
    <rPh sb="433" eb="434">
      <t>ア</t>
    </rPh>
    <rPh sb="437" eb="439">
      <t>ビゾウ</t>
    </rPh>
    <rPh sb="443" eb="445">
      <t>ジョウキョウ</t>
    </rPh>
    <rPh sb="449" eb="451">
      <t>コンゴ</t>
    </rPh>
    <rPh sb="452" eb="454">
      <t>セイビ</t>
    </rPh>
    <rPh sb="455" eb="456">
      <t>スス</t>
    </rPh>
    <rPh sb="463" eb="465">
      <t>コベツ</t>
    </rPh>
    <rPh sb="465" eb="467">
      <t>ホウモン</t>
    </rPh>
    <rPh sb="467" eb="468">
      <t>トウ</t>
    </rPh>
    <rPh sb="471" eb="473">
      <t>セツゾク</t>
    </rPh>
    <rPh sb="473" eb="475">
      <t>スイシン</t>
    </rPh>
    <rPh sb="475" eb="477">
      <t>カツドウ</t>
    </rPh>
    <rPh sb="478" eb="480">
      <t>ジッシ</t>
    </rPh>
    <rPh sb="482" eb="485">
      <t>スイセンカ</t>
    </rPh>
    <rPh sb="485" eb="486">
      <t>リツ</t>
    </rPh>
    <rPh sb="487" eb="489">
      <t>コウジョウ</t>
    </rPh>
    <rPh sb="490" eb="491">
      <t>ハカ</t>
    </rPh>
    <phoneticPr fontId="1"/>
  </si>
  <si>
    <t>公共下水道事業は、那珂久慈流域関連下水道として平成11年より供用開始しており、20年以上が経過している。今後は管渠施設の劣化や損傷の増加が見込まれるため、ストックマネジメント計画を策定し、計画的に修繕・改修等を実施していく。</t>
    <rPh sb="0" eb="2">
      <t>コウキョウ</t>
    </rPh>
    <rPh sb="2" eb="3">
      <t>シタ</t>
    </rPh>
    <rPh sb="3" eb="5">
      <t>スイドウ</t>
    </rPh>
    <rPh sb="5" eb="7">
      <t>ジギョウ</t>
    </rPh>
    <rPh sb="9" eb="11">
      <t>ナカ</t>
    </rPh>
    <rPh sb="11" eb="13">
      <t>クジ</t>
    </rPh>
    <rPh sb="13" eb="15">
      <t>リュウイキ</t>
    </rPh>
    <rPh sb="15" eb="17">
      <t>カンレン</t>
    </rPh>
    <rPh sb="17" eb="20">
      <t>ゲスイドウ</t>
    </rPh>
    <rPh sb="23" eb="25">
      <t>ヘイセイ</t>
    </rPh>
    <rPh sb="27" eb="28">
      <t>ネン</t>
    </rPh>
    <rPh sb="30" eb="32">
      <t>キョウヨウ</t>
    </rPh>
    <rPh sb="32" eb="34">
      <t>カイシ</t>
    </rPh>
    <rPh sb="41" eb="44">
      <t>ネンイジョウ</t>
    </rPh>
    <rPh sb="45" eb="47">
      <t>ケイカ</t>
    </rPh>
    <rPh sb="52" eb="54">
      <t>コンゴ</t>
    </rPh>
    <rPh sb="55" eb="57">
      <t>カンキョ</t>
    </rPh>
    <rPh sb="57" eb="59">
      <t>シセツ</t>
    </rPh>
    <rPh sb="60" eb="62">
      <t>レッカ</t>
    </rPh>
    <rPh sb="63" eb="65">
      <t>ソンショウ</t>
    </rPh>
    <rPh sb="66" eb="68">
      <t>ゾウカ</t>
    </rPh>
    <rPh sb="69" eb="71">
      <t>ミコ</t>
    </rPh>
    <rPh sb="87" eb="89">
      <t>ケイカク</t>
    </rPh>
    <rPh sb="90" eb="92">
      <t>サクテイ</t>
    </rPh>
    <rPh sb="94" eb="97">
      <t>ケイカクテキ</t>
    </rPh>
    <rPh sb="98" eb="100">
      <t>シュウゼン</t>
    </rPh>
    <rPh sb="101" eb="103">
      <t>カイシュウ</t>
    </rPh>
    <rPh sb="103" eb="104">
      <t>トウ</t>
    </rPh>
    <rPh sb="105" eb="107">
      <t>ジッシ</t>
    </rPh>
    <phoneticPr fontId="1"/>
  </si>
  <si>
    <t>経営の状況は赤字傾向である。一般会計繰入金は増やすことなく、接続率向上に努めるとともに、段階的な使用料の見直しなどの対策を講じ、安定して使用料収入の確保に努める。事業費の急激な増減がないよう、計画的に建設改良を進めていく。
また、事業を安定かつ持続的に進めていくために、経営戦略を有効活用し、経営の効率化を図り、経営基盤の強化と財政マネジメントの向上に努めていく。</t>
    <rPh sb="0" eb="2">
      <t>ケイエイ</t>
    </rPh>
    <rPh sb="3" eb="5">
      <t>ジョウキョウ</t>
    </rPh>
    <rPh sb="6" eb="8">
      <t>アカジ</t>
    </rPh>
    <rPh sb="8" eb="10">
      <t>ケイコウ</t>
    </rPh>
    <rPh sb="14" eb="16">
      <t>イッパン</t>
    </rPh>
    <rPh sb="16" eb="21">
      <t>カイケイクリイレキン</t>
    </rPh>
    <rPh sb="22" eb="23">
      <t>フ</t>
    </rPh>
    <rPh sb="30" eb="32">
      <t>セツゾク</t>
    </rPh>
    <rPh sb="32" eb="33">
      <t>リツ</t>
    </rPh>
    <rPh sb="33" eb="35">
      <t>コウジョウ</t>
    </rPh>
    <rPh sb="36" eb="37">
      <t>ツト</t>
    </rPh>
    <rPh sb="44" eb="47">
      <t>ダンカイテキ</t>
    </rPh>
    <rPh sb="48" eb="51">
      <t>シヨウリョウ</t>
    </rPh>
    <rPh sb="52" eb="54">
      <t>ミナオ</t>
    </rPh>
    <rPh sb="58" eb="60">
      <t>タイサク</t>
    </rPh>
    <rPh sb="61" eb="62">
      <t>コウ</t>
    </rPh>
    <rPh sb="64" eb="66">
      <t>アンテイ</t>
    </rPh>
    <rPh sb="68" eb="71">
      <t>シヨウリョウ</t>
    </rPh>
    <rPh sb="71" eb="73">
      <t>シュウニュウ</t>
    </rPh>
    <rPh sb="74" eb="76">
      <t>カクホ</t>
    </rPh>
    <rPh sb="77" eb="78">
      <t>ツト</t>
    </rPh>
    <rPh sb="81" eb="84">
      <t>ジギョウヒ</t>
    </rPh>
    <rPh sb="85" eb="87">
      <t>キュウゲキ</t>
    </rPh>
    <rPh sb="88" eb="90">
      <t>ゾウゲン</t>
    </rPh>
    <rPh sb="96" eb="99">
      <t>ケイカクテキ</t>
    </rPh>
    <rPh sb="100" eb="102">
      <t>ケンセツ</t>
    </rPh>
    <rPh sb="102" eb="104">
      <t>カイリョウ</t>
    </rPh>
    <rPh sb="105" eb="106">
      <t>スス</t>
    </rPh>
    <rPh sb="115" eb="117">
      <t>ジギョウ</t>
    </rPh>
    <rPh sb="118" eb="120">
      <t>アンテイ</t>
    </rPh>
    <rPh sb="122" eb="125">
      <t>ジゾクテキ</t>
    </rPh>
    <rPh sb="126" eb="127">
      <t>スス</t>
    </rPh>
    <rPh sb="135" eb="137">
      <t>ケイエイ</t>
    </rPh>
    <rPh sb="137" eb="139">
      <t>センリャク</t>
    </rPh>
    <rPh sb="140" eb="142">
      <t>ユウコウ</t>
    </rPh>
    <rPh sb="142" eb="144">
      <t>カツヨウ</t>
    </rPh>
    <rPh sb="146" eb="148">
      <t>ケイエイ</t>
    </rPh>
    <rPh sb="149" eb="152">
      <t>コウリツカ</t>
    </rPh>
    <rPh sb="153" eb="154">
      <t>ハカ</t>
    </rPh>
    <rPh sb="156" eb="158">
      <t>ケイエイ</t>
    </rPh>
    <rPh sb="158" eb="160">
      <t>キバン</t>
    </rPh>
    <rPh sb="161" eb="163">
      <t>キョウカ</t>
    </rPh>
    <rPh sb="164" eb="166">
      <t>ザイセイ</t>
    </rPh>
    <rPh sb="173" eb="175">
      <t>コウジョウ</t>
    </rPh>
    <rPh sb="176" eb="177">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</si>
</sst>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67-4D93-8C0B-08F06B9AEB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8267-4D93-8C0B-08F06B9AEB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9A-4086-896C-A2108E9314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449A-4086-896C-A2108E9314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c:v>
                </c:pt>
                <c:pt idx="1">
                  <c:v>76.099999999999994</c:v>
                </c:pt>
                <c:pt idx="2">
                  <c:v>77.5</c:v>
                </c:pt>
                <c:pt idx="3">
                  <c:v>78.78</c:v>
                </c:pt>
                <c:pt idx="4">
                  <c:v>79.03</c:v>
                </c:pt>
              </c:numCache>
            </c:numRef>
          </c:val>
          <c:extLst>
            <c:ext xmlns:c16="http://schemas.microsoft.com/office/drawing/2014/chart" uri="{C3380CC4-5D6E-409C-BE32-E72D297353CC}">
              <c16:uniqueId val="{00000000-FE53-46A7-A504-2A85AF8935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FE53-46A7-A504-2A85AF8935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96.63</c:v>
                </c:pt>
                <c:pt idx="1">
                  <c:v>93.33</c:v>
                </c:pt>
                <c:pt idx="2">
                  <c:v>85.65</c:v>
                </c:pt>
                <c:pt idx="3">
                  <c:v>90.52</c:v>
                </c:pt>
                <c:pt idx="4">
                  <c:v>95.39</c:v>
                </c:pt>
              </c:numCache>
            </c:numRef>
          </c:val>
          <c:extLst>
            <c:ext xmlns:c16="http://schemas.microsoft.com/office/drawing/2014/chart" uri="{C3380CC4-5D6E-409C-BE32-E72D297353CC}">
              <c16:uniqueId val="{00000000-2FBF-4AFF-B7B6-4DB20E362E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BF-4AFF-B7B6-4DB20E362E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C-40DE-B1D4-0B7EEA0E09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C-40DE-B1D4-0B7EEA0E09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0-4C7B-B6BC-98E2FD7CCA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0-4C7B-B6BC-98E2FD7CCA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EF-400B-A901-55B9C55CF5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EF-400B-A901-55B9C55CF5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DF-483A-8C5E-368EC6B9FE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DF-483A-8C5E-368EC6B9FE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103.61</c:v>
                </c:pt>
                <c:pt idx="1">
                  <c:v>904.17</c:v>
                </c:pt>
                <c:pt idx="2">
                  <c:v>734.44</c:v>
                </c:pt>
                <c:pt idx="3">
                  <c:v>747.21</c:v>
                </c:pt>
                <c:pt idx="4">
                  <c:v>592.86</c:v>
                </c:pt>
              </c:numCache>
            </c:numRef>
          </c:val>
          <c:extLst>
            <c:ext xmlns:c16="http://schemas.microsoft.com/office/drawing/2014/chart" uri="{C3380CC4-5D6E-409C-BE32-E72D297353CC}">
              <c16:uniqueId val="{00000000-5EFD-41DF-AE74-0BF49199A2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5EFD-41DF-AE74-0BF49199A2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178.53</c:v>
                </c:pt>
                <c:pt idx="1">
                  <c:v>100</c:v>
                </c:pt>
                <c:pt idx="2">
                  <c:v>100</c:v>
                </c:pt>
                <c:pt idx="3">
                  <c:v>100</c:v>
                </c:pt>
                <c:pt idx="4">
                  <c:v>100</c:v>
                </c:pt>
              </c:numCache>
            </c:numRef>
          </c:val>
          <c:extLst>
            <c:ext xmlns:c16="http://schemas.microsoft.com/office/drawing/2014/chart" uri="{C3380CC4-5D6E-409C-BE32-E72D297353CC}">
              <c16:uniqueId val="{00000000-C4DB-471D-B542-0A72B02513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C4DB-471D-B542-0A72B02513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90.77</c:v>
                </c:pt>
                <c:pt idx="1">
                  <c:v>161.6</c:v>
                </c:pt>
                <c:pt idx="2">
                  <c:v>161.69</c:v>
                </c:pt>
                <c:pt idx="3">
                  <c:v>162.57</c:v>
                </c:pt>
                <c:pt idx="4">
                  <c:v>164.11</c:v>
                </c:pt>
              </c:numCache>
            </c:numRef>
          </c:val>
          <c:extLst>
            <c:ext xmlns:c16="http://schemas.microsoft.com/office/drawing/2014/chart" uri="{C3380CC4-5D6E-409C-BE32-E72D297353CC}">
              <c16:uniqueId val="{00000000-AB77-4FD1-B2C5-8169CBA525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AB77-4FD1-B2C5-8169CBA525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2" sqref="A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茨城県　城里町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Cd2</v>
      </c>
      <c r="X8" s="45"/>
      <c r="Y8" s="45"/>
      <c r="Z8" s="45"/>
      <c r="AA8" s="45"/>
      <c r="AB8" s="45"/>
      <c r="AC8" s="45"/>
      <c r="AD8" s="46" t="str">
        <f>データ!$M$6</f>
        <v>非設置</v>
      </c>
      <c r="AE8" s="46"/>
      <c r="AF8" s="46"/>
      <c r="AG8" s="46"/>
      <c r="AH8" s="46"/>
      <c r="AI8" s="46"/>
      <c r="AJ8" s="46"/>
      <c r="AK8" s="3"/>
      <c r="AL8" s="47">
        <f>データ!S6</f>
        <v>18946</v>
      </c>
      <c r="AM8" s="47"/>
      <c r="AN8" s="47"/>
      <c r="AO8" s="47"/>
      <c r="AP8" s="47"/>
      <c r="AQ8" s="47"/>
      <c r="AR8" s="47"/>
      <c r="AS8" s="47"/>
      <c r="AT8" s="48">
        <f>データ!T6</f>
        <v>161.80000000000001</v>
      </c>
      <c r="AU8" s="48"/>
      <c r="AV8" s="48"/>
      <c r="AW8" s="48"/>
      <c r="AX8" s="48"/>
      <c r="AY8" s="48"/>
      <c r="AZ8" s="48"/>
      <c r="BA8" s="48"/>
      <c r="BB8" s="48">
        <f>データ!U6</f>
        <v>117.1</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21</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1" t="s">
        <v>35</v>
      </c>
      <c r="BM9" s="52"/>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40.57</v>
      </c>
      <c r="Q10" s="48"/>
      <c r="R10" s="48"/>
      <c r="S10" s="48"/>
      <c r="T10" s="48"/>
      <c r="U10" s="48"/>
      <c r="V10" s="48"/>
      <c r="W10" s="48">
        <f>データ!Q6</f>
        <v>92.5</v>
      </c>
      <c r="X10" s="48"/>
      <c r="Y10" s="48"/>
      <c r="Z10" s="48"/>
      <c r="AA10" s="48"/>
      <c r="AB10" s="48"/>
      <c r="AC10" s="48"/>
      <c r="AD10" s="47">
        <f>データ!R6</f>
        <v>2970</v>
      </c>
      <c r="AE10" s="47"/>
      <c r="AF10" s="47"/>
      <c r="AG10" s="47"/>
      <c r="AH10" s="47"/>
      <c r="AI10" s="47"/>
      <c r="AJ10" s="47"/>
      <c r="AK10" s="2"/>
      <c r="AL10" s="47">
        <f>データ!V6</f>
        <v>7630</v>
      </c>
      <c r="AM10" s="47"/>
      <c r="AN10" s="47"/>
      <c r="AO10" s="47"/>
      <c r="AP10" s="47"/>
      <c r="AQ10" s="47"/>
      <c r="AR10" s="47"/>
      <c r="AS10" s="47"/>
      <c r="AT10" s="48">
        <f>データ!W6</f>
        <v>4.0199999999999996</v>
      </c>
      <c r="AU10" s="48"/>
      <c r="AV10" s="48"/>
      <c r="AW10" s="48"/>
      <c r="AX10" s="48"/>
      <c r="AY10" s="48"/>
      <c r="AZ10" s="48"/>
      <c r="BA10" s="48"/>
      <c r="BB10" s="48">
        <f>データ!X6</f>
        <v>1898.01</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46</v>
      </c>
      <c r="F85" s="6" t="s">
        <v>47</v>
      </c>
      <c r="G85" s="6" t="s">
        <v>48</v>
      </c>
      <c r="H85" s="6" t="s">
        <v>0</v>
      </c>
      <c r="I85" s="6" t="s">
        <v>8</v>
      </c>
      <c r="J85" s="6" t="s">
        <v>49</v>
      </c>
      <c r="K85" s="6" t="s">
        <v>50</v>
      </c>
      <c r="L85" s="6" t="s">
        <v>33</v>
      </c>
      <c r="M85" s="6" t="s">
        <v>36</v>
      </c>
      <c r="N85" s="6" t="s">
        <v>51</v>
      </c>
      <c r="O85" s="6" t="s">
        <v>53</v>
      </c>
    </row>
    <row r="86" spans="1:78" hidden="1" x14ac:dyDescent="0.15">
      <c r="B86" s="6"/>
      <c r="C86" s="6"/>
      <c r="D86" s="6"/>
      <c r="E86" s="6" t="str">
        <f>データ!AI6</f>
        <v/>
      </c>
      <c r="F86" s="6" t="s">
        <v>40</v>
      </c>
      <c r="G86" s="6" t="s">
        <v>40</v>
      </c>
      <c r="H86" s="6" t="str">
        <f>データ!BP6</f>
        <v>【705.21】</v>
      </c>
      <c r="I86" s="6" t="str">
        <f>データ!CA6</f>
        <v>【98.96】</v>
      </c>
      <c r="J86" s="6" t="str">
        <f>データ!CL6</f>
        <v>【134.52】</v>
      </c>
      <c r="K86" s="6" t="str">
        <f>データ!CW6</f>
        <v>【59.57】</v>
      </c>
      <c r="L86" s="6" t="str">
        <f>データ!DH6</f>
        <v>【95.57】</v>
      </c>
      <c r="M86" s="6" t="s">
        <v>40</v>
      </c>
      <c r="N86" s="6" t="s">
        <v>40</v>
      </c>
      <c r="O86" s="6" t="str">
        <f>データ!EO6</f>
        <v>【0.30】</v>
      </c>
    </row>
  </sheetData>
  <sheetProtection algorithmName="SHA-512" hashValue="vcV1yWIn1Bkd0EH6PueamXVL6A7/736/FMFWaxo60AjJRBdgDuptPfbOFmvSmcu6xRg7T3vLBtlDTF9GTmHwUQ==" saltValue="D34qsQSuVoC87iq3aZPmS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58</v>
      </c>
      <c r="D3" s="30" t="s">
        <v>59</v>
      </c>
      <c r="E3" s="30" t="s">
        <v>4</v>
      </c>
      <c r="F3" s="30" t="s">
        <v>3</v>
      </c>
      <c r="G3" s="30" t="s">
        <v>26</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25</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57</v>
      </c>
      <c r="I5" s="37" t="s">
        <v>71</v>
      </c>
      <c r="J5" s="37" t="s">
        <v>72</v>
      </c>
      <c r="K5" s="37" t="s">
        <v>73</v>
      </c>
      <c r="L5" s="37" t="s">
        <v>74</v>
      </c>
      <c r="M5" s="37" t="s">
        <v>5</v>
      </c>
      <c r="N5" s="37" t="s">
        <v>75</v>
      </c>
      <c r="O5" s="37" t="s">
        <v>76</v>
      </c>
      <c r="P5" s="37" t="s">
        <v>77</v>
      </c>
      <c r="Q5" s="37" t="s">
        <v>78</v>
      </c>
      <c r="R5" s="37" t="s">
        <v>79</v>
      </c>
      <c r="S5" s="37" t="s">
        <v>80</v>
      </c>
      <c r="T5" s="37" t="s">
        <v>81</v>
      </c>
      <c r="U5" s="37" t="s">
        <v>63</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44</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15">
      <c r="A6" s="28" t="s">
        <v>96</v>
      </c>
      <c r="B6" s="33">
        <f t="shared" ref="B6:X6" si="1">B7</f>
        <v>2020</v>
      </c>
      <c r="C6" s="33">
        <f t="shared" si="1"/>
        <v>83101</v>
      </c>
      <c r="D6" s="33">
        <f t="shared" si="1"/>
        <v>47</v>
      </c>
      <c r="E6" s="33">
        <f t="shared" si="1"/>
        <v>17</v>
      </c>
      <c r="F6" s="33">
        <f t="shared" si="1"/>
        <v>1</v>
      </c>
      <c r="G6" s="33">
        <f t="shared" si="1"/>
        <v>0</v>
      </c>
      <c r="H6" s="33" t="str">
        <f t="shared" si="1"/>
        <v>茨城県　城里町</v>
      </c>
      <c r="I6" s="33" t="str">
        <f t="shared" si="1"/>
        <v>法非適用</v>
      </c>
      <c r="J6" s="33" t="str">
        <f t="shared" si="1"/>
        <v>下水道事業</v>
      </c>
      <c r="K6" s="33" t="str">
        <f t="shared" si="1"/>
        <v>公共下水道</v>
      </c>
      <c r="L6" s="33" t="str">
        <f t="shared" si="1"/>
        <v>Cd2</v>
      </c>
      <c r="M6" s="33" t="str">
        <f t="shared" si="1"/>
        <v>非設置</v>
      </c>
      <c r="N6" s="38" t="str">
        <f t="shared" si="1"/>
        <v>-</v>
      </c>
      <c r="O6" s="38" t="str">
        <f t="shared" si="1"/>
        <v>該当数値なし</v>
      </c>
      <c r="P6" s="38">
        <f t="shared" si="1"/>
        <v>40.57</v>
      </c>
      <c r="Q6" s="38">
        <f t="shared" si="1"/>
        <v>92.5</v>
      </c>
      <c r="R6" s="38">
        <f t="shared" si="1"/>
        <v>2970</v>
      </c>
      <c r="S6" s="38">
        <f t="shared" si="1"/>
        <v>18946</v>
      </c>
      <c r="T6" s="38">
        <f t="shared" si="1"/>
        <v>161.80000000000001</v>
      </c>
      <c r="U6" s="38">
        <f t="shared" si="1"/>
        <v>117.1</v>
      </c>
      <c r="V6" s="38">
        <f t="shared" si="1"/>
        <v>7630</v>
      </c>
      <c r="W6" s="38">
        <f t="shared" si="1"/>
        <v>4.0199999999999996</v>
      </c>
      <c r="X6" s="38">
        <f t="shared" si="1"/>
        <v>1898.01</v>
      </c>
      <c r="Y6" s="42">
        <f t="shared" ref="Y6:AH6" si="2">IF(Y7="",NA(),Y7)</f>
        <v>96.63</v>
      </c>
      <c r="Z6" s="42">
        <f t="shared" si="2"/>
        <v>93.33</v>
      </c>
      <c r="AA6" s="42">
        <f t="shared" si="2"/>
        <v>85.65</v>
      </c>
      <c r="AB6" s="42">
        <f t="shared" si="2"/>
        <v>90.52</v>
      </c>
      <c r="AC6" s="42">
        <f t="shared" si="2"/>
        <v>95.39</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103.61</v>
      </c>
      <c r="BG6" s="42">
        <f t="shared" si="5"/>
        <v>904.17</v>
      </c>
      <c r="BH6" s="42">
        <f t="shared" si="5"/>
        <v>734.44</v>
      </c>
      <c r="BI6" s="42">
        <f t="shared" si="5"/>
        <v>747.21</v>
      </c>
      <c r="BJ6" s="42">
        <f t="shared" si="5"/>
        <v>592.86</v>
      </c>
      <c r="BK6" s="42">
        <f t="shared" si="5"/>
        <v>1047.6500000000001</v>
      </c>
      <c r="BL6" s="42">
        <f t="shared" si="5"/>
        <v>1124.26</v>
      </c>
      <c r="BM6" s="42">
        <f t="shared" si="5"/>
        <v>1048.23</v>
      </c>
      <c r="BN6" s="42">
        <f t="shared" si="5"/>
        <v>1130.42</v>
      </c>
      <c r="BO6" s="42">
        <f t="shared" si="5"/>
        <v>1245.0999999999999</v>
      </c>
      <c r="BP6" s="38" t="str">
        <f>IF(BP7="","",IF(BP7="-","【-】","【"&amp;SUBSTITUTE(TEXT(BP7,"#,##0.00"),"-","△")&amp;"】"))</f>
        <v>【705.21】</v>
      </c>
      <c r="BQ6" s="42">
        <f t="shared" ref="BQ6:BZ6" si="6">IF(BQ7="",NA(),BQ7)</f>
        <v>178.53</v>
      </c>
      <c r="BR6" s="42">
        <f t="shared" si="6"/>
        <v>100</v>
      </c>
      <c r="BS6" s="42">
        <f t="shared" si="6"/>
        <v>100</v>
      </c>
      <c r="BT6" s="42">
        <f t="shared" si="6"/>
        <v>100</v>
      </c>
      <c r="BU6" s="42">
        <f t="shared" si="6"/>
        <v>100</v>
      </c>
      <c r="BV6" s="42">
        <f t="shared" si="6"/>
        <v>74.040000000000006</v>
      </c>
      <c r="BW6" s="42">
        <f t="shared" si="6"/>
        <v>80.58</v>
      </c>
      <c r="BX6" s="42">
        <f t="shared" si="6"/>
        <v>78.92</v>
      </c>
      <c r="BY6" s="42">
        <f t="shared" si="6"/>
        <v>74.17</v>
      </c>
      <c r="BZ6" s="42">
        <f t="shared" si="6"/>
        <v>79.77</v>
      </c>
      <c r="CA6" s="38" t="str">
        <f>IF(CA7="","",IF(CA7="-","【-】","【"&amp;SUBSTITUTE(TEXT(CA7,"#,##0.00"),"-","△")&amp;"】"))</f>
        <v>【98.96】</v>
      </c>
      <c r="CB6" s="42">
        <f t="shared" ref="CB6:CK6" si="7">IF(CB7="",NA(),CB7)</f>
        <v>90.77</v>
      </c>
      <c r="CC6" s="42">
        <f t="shared" si="7"/>
        <v>161.6</v>
      </c>
      <c r="CD6" s="42">
        <f t="shared" si="7"/>
        <v>161.69</v>
      </c>
      <c r="CE6" s="42">
        <f t="shared" si="7"/>
        <v>162.57</v>
      </c>
      <c r="CF6" s="42">
        <f t="shared" si="7"/>
        <v>164.11</v>
      </c>
      <c r="CG6" s="42">
        <f t="shared" si="7"/>
        <v>235.61</v>
      </c>
      <c r="CH6" s="42">
        <f t="shared" si="7"/>
        <v>216.21</v>
      </c>
      <c r="CI6" s="42">
        <f t="shared" si="7"/>
        <v>220.31</v>
      </c>
      <c r="CJ6" s="42">
        <f t="shared" si="7"/>
        <v>230.95</v>
      </c>
      <c r="CK6" s="42">
        <f t="shared" si="7"/>
        <v>214.56</v>
      </c>
      <c r="CL6" s="38" t="str">
        <f>IF(CL7="","",IF(CL7="-","【-】","【"&amp;SUBSTITUTE(TEXT(CL7,"#,##0.00"),"-","△")&amp;"】"))</f>
        <v>【134.52】</v>
      </c>
      <c r="CM6" s="42" t="str">
        <f t="shared" ref="CM6:CV6" si="8">IF(CM7="",NA(),CM7)</f>
        <v>-</v>
      </c>
      <c r="CN6" s="42" t="str">
        <f t="shared" si="8"/>
        <v>-</v>
      </c>
      <c r="CO6" s="42" t="str">
        <f t="shared" si="8"/>
        <v>-</v>
      </c>
      <c r="CP6" s="42" t="str">
        <f t="shared" si="8"/>
        <v>-</v>
      </c>
      <c r="CQ6" s="42" t="str">
        <f t="shared" si="8"/>
        <v>-</v>
      </c>
      <c r="CR6" s="42">
        <f t="shared" si="8"/>
        <v>49.25</v>
      </c>
      <c r="CS6" s="42">
        <f t="shared" si="8"/>
        <v>50.24</v>
      </c>
      <c r="CT6" s="42">
        <f t="shared" si="8"/>
        <v>49.68</v>
      </c>
      <c r="CU6" s="42">
        <f t="shared" si="8"/>
        <v>49.27</v>
      </c>
      <c r="CV6" s="42">
        <f t="shared" si="8"/>
        <v>49.47</v>
      </c>
      <c r="CW6" s="38" t="str">
        <f>IF(CW7="","",IF(CW7="-","【-】","【"&amp;SUBSTITUTE(TEXT(CW7,"#,##0.00"),"-","△")&amp;"】"))</f>
        <v>【59.57】</v>
      </c>
      <c r="CX6" s="42">
        <f t="shared" ref="CX6:DG6" si="9">IF(CX7="",NA(),CX7)</f>
        <v>75</v>
      </c>
      <c r="CY6" s="42">
        <f t="shared" si="9"/>
        <v>76.099999999999994</v>
      </c>
      <c r="CZ6" s="42">
        <f t="shared" si="9"/>
        <v>77.5</v>
      </c>
      <c r="DA6" s="42">
        <f t="shared" si="9"/>
        <v>78.78</v>
      </c>
      <c r="DB6" s="42">
        <f t="shared" si="9"/>
        <v>79.03</v>
      </c>
      <c r="DC6" s="42">
        <f t="shared" si="9"/>
        <v>84.12</v>
      </c>
      <c r="DD6" s="42">
        <f t="shared" si="9"/>
        <v>84.17</v>
      </c>
      <c r="DE6" s="42">
        <f t="shared" si="9"/>
        <v>83.35</v>
      </c>
      <c r="DF6" s="42">
        <f t="shared" si="9"/>
        <v>83.16</v>
      </c>
      <c r="DG6" s="42">
        <f t="shared" si="9"/>
        <v>82.06</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v>
      </c>
      <c r="EK6" s="42">
        <f t="shared" si="12"/>
        <v>0.13</v>
      </c>
      <c r="EL6" s="42">
        <f t="shared" si="12"/>
        <v>0.12</v>
      </c>
      <c r="EM6" s="42">
        <f t="shared" si="12"/>
        <v>0.1</v>
      </c>
      <c r="EN6" s="42">
        <f t="shared" si="12"/>
        <v>0.32</v>
      </c>
      <c r="EO6" s="38" t="str">
        <f>IF(EO7="","",IF(EO7="-","【-】","【"&amp;SUBSTITUTE(TEXT(EO7,"#,##0.00"),"-","△")&amp;"】"))</f>
        <v>【0.30】</v>
      </c>
    </row>
    <row r="7" spans="1:145" s="27" customFormat="1" x14ac:dyDescent="0.15">
      <c r="A7" s="28"/>
      <c r="B7" s="34">
        <v>2020</v>
      </c>
      <c r="C7" s="34">
        <v>83101</v>
      </c>
      <c r="D7" s="34">
        <v>47</v>
      </c>
      <c r="E7" s="34">
        <v>17</v>
      </c>
      <c r="F7" s="34">
        <v>1</v>
      </c>
      <c r="G7" s="34">
        <v>0</v>
      </c>
      <c r="H7" s="34" t="s">
        <v>65</v>
      </c>
      <c r="I7" s="34" t="s">
        <v>97</v>
      </c>
      <c r="J7" s="34" t="s">
        <v>98</v>
      </c>
      <c r="K7" s="34" t="s">
        <v>99</v>
      </c>
      <c r="L7" s="34" t="s">
        <v>100</v>
      </c>
      <c r="M7" s="34" t="s">
        <v>101</v>
      </c>
      <c r="N7" s="39" t="s">
        <v>40</v>
      </c>
      <c r="O7" s="39" t="s">
        <v>102</v>
      </c>
      <c r="P7" s="39">
        <v>40.57</v>
      </c>
      <c r="Q7" s="39">
        <v>92.5</v>
      </c>
      <c r="R7" s="39">
        <v>2970</v>
      </c>
      <c r="S7" s="39">
        <v>18946</v>
      </c>
      <c r="T7" s="39">
        <v>161.80000000000001</v>
      </c>
      <c r="U7" s="39">
        <v>117.1</v>
      </c>
      <c r="V7" s="39">
        <v>7630</v>
      </c>
      <c r="W7" s="39">
        <v>4.0199999999999996</v>
      </c>
      <c r="X7" s="39">
        <v>1898.01</v>
      </c>
      <c r="Y7" s="39">
        <v>96.63</v>
      </c>
      <c r="Z7" s="39">
        <v>93.33</v>
      </c>
      <c r="AA7" s="39">
        <v>85.65</v>
      </c>
      <c r="AB7" s="39">
        <v>90.52</v>
      </c>
      <c r="AC7" s="39">
        <v>95.39</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103.61</v>
      </c>
      <c r="BG7" s="39">
        <v>904.17</v>
      </c>
      <c r="BH7" s="39">
        <v>734.44</v>
      </c>
      <c r="BI7" s="39">
        <v>747.21</v>
      </c>
      <c r="BJ7" s="39">
        <v>592.86</v>
      </c>
      <c r="BK7" s="39">
        <v>1047.6500000000001</v>
      </c>
      <c r="BL7" s="39">
        <v>1124.26</v>
      </c>
      <c r="BM7" s="39">
        <v>1048.23</v>
      </c>
      <c r="BN7" s="39">
        <v>1130.42</v>
      </c>
      <c r="BO7" s="39">
        <v>1245.0999999999999</v>
      </c>
      <c r="BP7" s="39">
        <v>705.21</v>
      </c>
      <c r="BQ7" s="39">
        <v>178.53</v>
      </c>
      <c r="BR7" s="39">
        <v>100</v>
      </c>
      <c r="BS7" s="39">
        <v>100</v>
      </c>
      <c r="BT7" s="39">
        <v>100</v>
      </c>
      <c r="BU7" s="39">
        <v>100</v>
      </c>
      <c r="BV7" s="39">
        <v>74.040000000000006</v>
      </c>
      <c r="BW7" s="39">
        <v>80.58</v>
      </c>
      <c r="BX7" s="39">
        <v>78.92</v>
      </c>
      <c r="BY7" s="39">
        <v>74.17</v>
      </c>
      <c r="BZ7" s="39">
        <v>79.77</v>
      </c>
      <c r="CA7" s="39">
        <v>98.96</v>
      </c>
      <c r="CB7" s="39">
        <v>90.77</v>
      </c>
      <c r="CC7" s="39">
        <v>161.6</v>
      </c>
      <c r="CD7" s="39">
        <v>161.69</v>
      </c>
      <c r="CE7" s="39">
        <v>162.57</v>
      </c>
      <c r="CF7" s="39">
        <v>164.11</v>
      </c>
      <c r="CG7" s="39">
        <v>235.61</v>
      </c>
      <c r="CH7" s="39">
        <v>216.21</v>
      </c>
      <c r="CI7" s="39">
        <v>220.31</v>
      </c>
      <c r="CJ7" s="39">
        <v>230.95</v>
      </c>
      <c r="CK7" s="39">
        <v>214.56</v>
      </c>
      <c r="CL7" s="39">
        <v>134.52000000000001</v>
      </c>
      <c r="CM7" s="39" t="s">
        <v>40</v>
      </c>
      <c r="CN7" s="39" t="s">
        <v>40</v>
      </c>
      <c r="CO7" s="39" t="s">
        <v>40</v>
      </c>
      <c r="CP7" s="39" t="s">
        <v>40</v>
      </c>
      <c r="CQ7" s="39" t="s">
        <v>40</v>
      </c>
      <c r="CR7" s="39">
        <v>49.25</v>
      </c>
      <c r="CS7" s="39">
        <v>50.24</v>
      </c>
      <c r="CT7" s="39">
        <v>49.68</v>
      </c>
      <c r="CU7" s="39">
        <v>49.27</v>
      </c>
      <c r="CV7" s="39">
        <v>49.47</v>
      </c>
      <c r="CW7" s="39">
        <v>59.57</v>
      </c>
      <c r="CX7" s="39">
        <v>75</v>
      </c>
      <c r="CY7" s="39">
        <v>76.099999999999994</v>
      </c>
      <c r="CZ7" s="39">
        <v>77.5</v>
      </c>
      <c r="DA7" s="39">
        <v>78.78</v>
      </c>
      <c r="DB7" s="39">
        <v>79.03</v>
      </c>
      <c r="DC7" s="39">
        <v>84.12</v>
      </c>
      <c r="DD7" s="39">
        <v>84.17</v>
      </c>
      <c r="DE7" s="39">
        <v>83.35</v>
      </c>
      <c r="DF7" s="39">
        <v>83.16</v>
      </c>
      <c r="DG7" s="39">
        <v>82.06</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v>
      </c>
      <c r="EK7" s="39">
        <v>0.13</v>
      </c>
      <c r="EL7" s="39">
        <v>0.12</v>
      </c>
      <c r="EM7" s="39">
        <v>0.1</v>
      </c>
      <c r="EN7" s="39">
        <v>0.32</v>
      </c>
      <c r="EO7" s="39">
        <v>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2021-12-03T07:44:04Z</dcterms:created>
  <dcterms:modified xsi:type="dcterms:W3CDTF">2022-02-10T11:27:16Z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2022-01-24T01:06:15Z</vt:filetime>
  </property>
</Properties>
</file>