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財政\理財\Ｒ４理財\05_公営企業関係\15_経営比較分析表\01経営比較分析表の分析等\03市町村等から\33_茨城町\"/>
    </mc:Choice>
  </mc:AlternateContent>
  <workbookProtection workbookAlgorithmName="SHA-512" workbookHashValue="YSNEgV9mAnJHdNDY1n05t8OOIo2f4clfa3swr72od6Xz7QjGVgFrnxLasQLCL5VjaPuMINxF5lHXwzL8iK5S3g==" workbookSaltValue="hne4TY+QxFq7Tsm7ZcCJ5w==" workbookSpinCount="100000" lockStructure="1"/>
  <bookViews>
    <workbookView xWindow="0" yWindow="0" windowWidth="20490" windowHeight="8835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I85" i="4"/>
  <c r="H85" i="4"/>
  <c r="F85" i="4"/>
  <c r="E85" i="4"/>
  <c r="BB10" i="4"/>
  <c r="AT10" i="4"/>
  <c r="AL10" i="4"/>
  <c r="I10" i="4"/>
  <c r="AT8" i="4"/>
  <c r="AL8" i="4"/>
  <c r="P8" i="4"/>
  <c r="I8" i="4"/>
</calcChain>
</file>

<file path=xl/sharedStrings.xml><?xml version="1.0" encoding="utf-8"?>
<sst xmlns="http://schemas.openxmlformats.org/spreadsheetml/2006/main" count="228" uniqueCount="113">
  <si>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</si>
  <si>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</si>
  <si>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</si>
  <si>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</si>
  <si>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</si>
  <si>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</si>
  <si>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</si>
  <si>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</si>
  <si>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</si>
  <si>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</si>
  <si>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</si>
  <si>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</si>
  <si>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</si>
  <si>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</si>
  <si>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</si>
  <si>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</si>
  <si>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</si>
  <si>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</si>
  <si>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</si>
  <si>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</si>
  <si>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</si>
  <si>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</si>
  <si>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</si>
  <si>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</si>
  <si>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</si>
  <si>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</si>
  <si>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</si>
  <si>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</si>
  <si>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</si>
  <si>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</si>
  <si>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</si>
  <si>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</si>
  <si>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</si>
  <si>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</si>
  <si>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</si>
  <si>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</si>
  <si>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</si>
  <si>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</si>
  <si>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</si>
  <si>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</si>
  <si>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</si>
  <si>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</si>
  <si>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</si>
  <si>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</si>
  <si>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</si>
  <si>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</si>
  <si>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</si>
  <si>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</si>
  <si>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</si>
  <si>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</si>
  <si>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</si>
  <si>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</si>
  <si>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</si>
  <si>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</si>
  <si>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</si>
  <si>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</si>
  <si>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</si>
  <si>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</si>
  <si>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</si>
  <si>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</si>
  <si>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</si>
  <si>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</si>
  <si>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</si>
  <si>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</si>
  <si>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</si>
  <si>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</si>
  <si>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</si>
  <si>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</si>
  <si>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</si>
  <si>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</si>
  <si>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</si>
  <si>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</si>
  <si>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</si>
  <si>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</si>
  <si>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</si>
  <si>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</si>
  <si>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</si>
  <si>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</si>
  <si>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</si>
  <si>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</si>
  <si>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</si>
  <si>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</si>
  <si>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</si>
  <si>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</si>
  <si>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</si>
  <si>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</si>
  <si>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</si>
  <si>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</si>
  <si>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</si>
  <si>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</si>
  <si>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</si>
  <si>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</si>
  <si>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</si>
  <si>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茨城町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</si>
  <si>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</si>
  <si>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</si>
  <si>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</si>
  <si>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</si>
  <si>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</si>
  <si>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</si>
  <si>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</si>
  <si>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</si>
  <si>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</si>
  <si>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</si>
  <si>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</si>
  <si>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</si>
  <si>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</si>
  <si>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</si>
  <si>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</si>
  <si>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</si>
  <si>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浄・配水場施設は、計画的に施設の更新を進めているが、浄水施設が建設から40年が経過するなど、事業創設期に築造された施設の更新時期を迎えることとなる。施設の長寿命化、計画的な施設更新を進める。
　管路施設は、石綿管の更新や耐震管への移行が課題となるが、更新計画に基づき計画的に更新を進める。
　これらの施設更新等に多額の費用が見込まれ、財源の確保が求められる。
　今後は、策定した水道事業経営戦略に基づいて、更なる料金収入の確保、経費削減等の経営改善を図っていく必要がある。</t>
    <rPh sb="174" eb="175">
      <t>モト</t>
    </rPh>
    <phoneticPr fontId="4"/>
  </si>
  <si>
    <t>①経常収支比率及び⑤料金回収率は、共に100％を超えており、類似団体平均値を上回る。単年度収支は黒字を計上し、給水に係る費用も給水収益の収入で賄われているが、更なる費用削減や更新投資等に充てる財源の確保等、今後も健全経営を続けていくため、平成30年度に策定した「茨城町水道事業経営戦略」の進捗管理（事後検証）・更新を行っていく。
⑦施設利用率は、東日本大震災後に減少したが、類似団体平均値程度に回復してきた。水道加入率の動向や今後想定される人口減少等を踏まえ、適切な施設規模の把握が求められる。
⑧有収率は、減少傾向にあるが、類似団体平均値と比較すると高い数値である。要因としては、漏水等が少ないことが考えられるが、石綿セメント管や法定耐用年数を超えた管路が残されており、施設更新計画に基づき管路の更新を行っていく。</t>
    <phoneticPr fontId="4"/>
  </si>
  <si>
    <t>①有形固定資産減価償却率は、増加傾向にあり、施設の老朽化が進行していると考えられ、類似団体平均値と比較すると高い数値である。
②管路経年化率は、類似団体平均値と比較すると低い数値であり、法定耐用年数を経過した管路が少ないと考えられる。
③管路更新率は、類似団体平均値と比較すると高い数値であるが、道路改良等に併せた配水管の布設替えにより、一時的に管路の更新ペースが高くなったものである。
　浄・配水場施設及び管路の更新については、法定耐用年数を経過したものについて、施設更新計画に基づき、継続的に更新していくことが必要であり、また、更新投資等に充てる財源の確保等も求められる。</t>
    <rPh sb="7" eb="9">
      <t>ゲンカ</t>
    </rPh>
    <rPh sb="134" eb="136">
      <t>ヒカク</t>
    </rPh>
    <rPh sb="139" eb="140">
      <t>タカ</t>
    </rPh>
    <rPh sb="141" eb="143">
      <t>スウチ</t>
    </rPh>
    <rPh sb="148" eb="152">
      <t>ドウロカイリョウ</t>
    </rPh>
    <rPh sb="152" eb="153">
      <t>トウ</t>
    </rPh>
    <rPh sb="154" eb="155">
      <t>アワ</t>
    </rPh>
    <rPh sb="157" eb="160">
      <t>ハイスイカン</t>
    </rPh>
    <rPh sb="161" eb="164">
      <t>フセツガ</t>
    </rPh>
    <rPh sb="169" eb="172">
      <t>イチジテキ</t>
    </rPh>
    <rPh sb="182" eb="183">
      <t>タカ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</si>
</sst>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0.12</c:v>
                </c:pt>
                <c:pt idx="1">
                  <c:v>0.09</c:v>
                </c:pt>
                <c:pt idx="2">
                  <c:v>0.51</c:v>
                </c:pt>
                <c:pt idx="3">
                  <c:v>0.13</c:v>
                </c:pt>
                <c:pt idx="4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A-4A0F-92B9-D50A90ED1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</c:v>
                </c:pt>
                <c:pt idx="2">
                  <c:v>0.52</c:v>
                </c:pt>
                <c:pt idx="3">
                  <c:v>0.53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A-4A0F-92B9-D50A90ED1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52.22</c:v>
                </c:pt>
                <c:pt idx="1">
                  <c:v>53.45</c:v>
                </c:pt>
                <c:pt idx="2">
                  <c:v>55.18</c:v>
                </c:pt>
                <c:pt idx="3">
                  <c:v>56.92</c:v>
                </c:pt>
                <c:pt idx="4">
                  <c:v>56.55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E-4577-9662-FC826DDCA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55.63</c:v>
                </c:pt>
                <c:pt idx="1">
                  <c:v>55.03</c:v>
                </c:pt>
                <c:pt idx="2">
                  <c:v>55.14</c:v>
                </c:pt>
                <c:pt idx="3">
                  <c:v>55.89</c:v>
                </c:pt>
                <c:pt idx="4">
                  <c:v>55.72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6E-4577-9662-FC826DDCA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90.77</c:v>
                </c:pt>
                <c:pt idx="1">
                  <c:v>88.97</c:v>
                </c:pt>
                <c:pt idx="2">
                  <c:v>85.79</c:v>
                </c:pt>
                <c:pt idx="3">
                  <c:v>84.72</c:v>
                </c:pt>
                <c:pt idx="4">
                  <c:v>84.23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B-476F-B860-4381E186A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82.04</c:v>
                </c:pt>
                <c:pt idx="1">
                  <c:v>81.900000000000006</c:v>
                </c:pt>
                <c:pt idx="2">
                  <c:v>81.39</c:v>
                </c:pt>
                <c:pt idx="3">
                  <c:v>81.27</c:v>
                </c:pt>
                <c:pt idx="4">
                  <c:v>81.260000000000005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1B-476F-B860-4381E186A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119.2</c:v>
                </c:pt>
                <c:pt idx="1">
                  <c:v>116.11</c:v>
                </c:pt>
                <c:pt idx="2">
                  <c:v>114.97</c:v>
                </c:pt>
                <c:pt idx="3">
                  <c:v>115.82</c:v>
                </c:pt>
                <c:pt idx="4">
                  <c:v>110.26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E-4090-8E1F-6153CD402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110.05</c:v>
                </c:pt>
                <c:pt idx="1">
                  <c:v>108.87</c:v>
                </c:pt>
                <c:pt idx="2">
                  <c:v>108.61</c:v>
                </c:pt>
                <c:pt idx="3">
                  <c:v>108.35</c:v>
                </c:pt>
                <c:pt idx="4">
                  <c:v>108.84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E-4090-8E1F-6153CD402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49.5</c:v>
                </c:pt>
                <c:pt idx="1">
                  <c:v>51.04</c:v>
                </c:pt>
                <c:pt idx="2">
                  <c:v>52.4</c:v>
                </c:pt>
                <c:pt idx="3">
                  <c:v>53.07</c:v>
                </c:pt>
                <c:pt idx="4">
                  <c:v>54.33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6B7-B148-C3EFAF487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48.05</c:v>
                </c:pt>
                <c:pt idx="1">
                  <c:v>48.87</c:v>
                </c:pt>
                <c:pt idx="2">
                  <c:v>49.92</c:v>
                </c:pt>
                <c:pt idx="3">
                  <c:v>50.63</c:v>
                </c:pt>
                <c:pt idx="4">
                  <c:v>51.29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6B7-B148-C3EFAF487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3.17</c:v>
                </c:pt>
                <c:pt idx="1">
                  <c:v>4.84</c:v>
                </c:pt>
                <c:pt idx="2">
                  <c:v>5.28</c:v>
                </c:pt>
                <c:pt idx="3">
                  <c:v>5.76</c:v>
                </c:pt>
                <c:pt idx="4">
                  <c:v>6.53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6-4B69-8C18-DA0EE8A10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13.39</c:v>
                </c:pt>
                <c:pt idx="1">
                  <c:v>14.85</c:v>
                </c:pt>
                <c:pt idx="2">
                  <c:v>16.88</c:v>
                </c:pt>
                <c:pt idx="3">
                  <c:v>18.28</c:v>
                </c:pt>
                <c:pt idx="4">
                  <c:v>19.61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26-4B69-8C18-DA0EE8A10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3-44FA-A6A4-66ABBFE62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2.64</c:v>
                </c:pt>
                <c:pt idx="1">
                  <c:v>3.16</c:v>
                </c:pt>
                <c:pt idx="2">
                  <c:v>3.59</c:v>
                </c:pt>
                <c:pt idx="3">
                  <c:v>3.98</c:v>
                </c:pt>
                <c:pt idx="4">
                  <c:v>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A3-44FA-A6A4-66ABBFE62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286.37</c:v>
                </c:pt>
                <c:pt idx="1">
                  <c:v>360.5</c:v>
                </c:pt>
                <c:pt idx="2">
                  <c:v>346.79</c:v>
                </c:pt>
                <c:pt idx="3">
                  <c:v>312.66000000000003</c:v>
                </c:pt>
                <c:pt idx="4">
                  <c:v>356.75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2-4474-A8EC-657859D57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359.47</c:v>
                </c:pt>
                <c:pt idx="1">
                  <c:v>369.69</c:v>
                </c:pt>
                <c:pt idx="2">
                  <c:v>379.08</c:v>
                </c:pt>
                <c:pt idx="3">
                  <c:v>367.55</c:v>
                </c:pt>
                <c:pt idx="4">
                  <c:v>378.56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A2-4474-A8EC-657859D57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392.44</c:v>
                </c:pt>
                <c:pt idx="1">
                  <c:v>368.11</c:v>
                </c:pt>
                <c:pt idx="2">
                  <c:v>351.71</c:v>
                </c:pt>
                <c:pt idx="3">
                  <c:v>342.86</c:v>
                </c:pt>
                <c:pt idx="4">
                  <c:v>338.72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6-4747-B9C8-82ED3940F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401.79</c:v>
                </c:pt>
                <c:pt idx="1">
                  <c:v>402.99</c:v>
                </c:pt>
                <c:pt idx="2">
                  <c:v>398.98</c:v>
                </c:pt>
                <c:pt idx="3">
                  <c:v>418.68</c:v>
                </c:pt>
                <c:pt idx="4">
                  <c:v>395.68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26-4747-B9C8-82ED3940F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120.18</c:v>
                </c:pt>
                <c:pt idx="1">
                  <c:v>115.77</c:v>
                </c:pt>
                <c:pt idx="2">
                  <c:v>114.72</c:v>
                </c:pt>
                <c:pt idx="3">
                  <c:v>115.84</c:v>
                </c:pt>
                <c:pt idx="4">
                  <c:v>109.72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C-455B-B97B-08FC5D3D1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98.66</c:v>
                </c:pt>
                <c:pt idx="2">
                  <c:v>98.64</c:v>
                </c:pt>
                <c:pt idx="3">
                  <c:v>94.78</c:v>
                </c:pt>
                <c:pt idx="4">
                  <c:v>97.59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C-455B-B97B-08FC5D3D1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187.24</c:v>
                </c:pt>
                <c:pt idx="1">
                  <c:v>194.63</c:v>
                </c:pt>
                <c:pt idx="2">
                  <c:v>196.14</c:v>
                </c:pt>
                <c:pt idx="3">
                  <c:v>193.6</c:v>
                </c:pt>
                <c:pt idx="4">
                  <c:v>204.33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F-4005-AFDF-B51223925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174.97</c:v>
                </c:pt>
                <c:pt idx="1">
                  <c:v>178.59</c:v>
                </c:pt>
                <c:pt idx="2">
                  <c:v>178.92</c:v>
                </c:pt>
                <c:pt idx="3">
                  <c:v>181.3</c:v>
                </c:pt>
                <c:pt idx="4">
                  <c:v>181.71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F-4005-AFDF-B51223925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G1" zoomScale="89" zoomScaleNormal="89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茨城県　茨城町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A6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31518</v>
      </c>
      <c r="AM8" s="45"/>
      <c r="AN8" s="45"/>
      <c r="AO8" s="45"/>
      <c r="AP8" s="45"/>
      <c r="AQ8" s="45"/>
      <c r="AR8" s="45"/>
      <c r="AS8" s="45"/>
      <c r="AT8" s="46">
        <f>データ!$S$6</f>
        <v>121.58</v>
      </c>
      <c r="AU8" s="47"/>
      <c r="AV8" s="47"/>
      <c r="AW8" s="47"/>
      <c r="AX8" s="47"/>
      <c r="AY8" s="47"/>
      <c r="AZ8" s="47"/>
      <c r="BA8" s="47"/>
      <c r="BB8" s="48">
        <f>データ!$T$6</f>
        <v>259.24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71.19</v>
      </c>
      <c r="J10" s="47"/>
      <c r="K10" s="47"/>
      <c r="L10" s="47"/>
      <c r="M10" s="47"/>
      <c r="N10" s="47"/>
      <c r="O10" s="81"/>
      <c r="P10" s="48">
        <f>データ!$P$6</f>
        <v>88.16</v>
      </c>
      <c r="Q10" s="48"/>
      <c r="R10" s="48"/>
      <c r="S10" s="48"/>
      <c r="T10" s="48"/>
      <c r="U10" s="48"/>
      <c r="V10" s="48"/>
      <c r="W10" s="45">
        <f>データ!$Q$6</f>
        <v>4169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27589</v>
      </c>
      <c r="AM10" s="45"/>
      <c r="AN10" s="45"/>
      <c r="AO10" s="45"/>
      <c r="AP10" s="45"/>
      <c r="AQ10" s="45"/>
      <c r="AR10" s="45"/>
      <c r="AS10" s="45"/>
      <c r="AT10" s="46">
        <f>データ!$V$6</f>
        <v>121.64</v>
      </c>
      <c r="AU10" s="47"/>
      <c r="AV10" s="47"/>
      <c r="AW10" s="47"/>
      <c r="AX10" s="47"/>
      <c r="AY10" s="47"/>
      <c r="AZ10" s="47"/>
      <c r="BA10" s="47"/>
      <c r="BB10" s="48">
        <f>データ!$W$6</f>
        <v>226.81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111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5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5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5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5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5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5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5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5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5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5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5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5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5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5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5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5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5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5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5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5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5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5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5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5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5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5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5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5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112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110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6vLXFZw18ts7CPWlTSQg07SL6bocRMWiFyiNYOa4bPoP6g64n0TMxEcbgPOZAbMUQos0YF/8Sot+AMJ5wOZJFg==" saltValue="Q1GKKMDn45BNC6DkPE0f6Q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4" t="s">
        <v>50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6"/>
      <c r="X3" s="90" t="s">
        <v>51</v>
      </c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 t="s">
        <v>52</v>
      </c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7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9"/>
      <c r="X4" s="83" t="s">
        <v>54</v>
      </c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 t="s">
        <v>55</v>
      </c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 t="s">
        <v>56</v>
      </c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 t="s">
        <v>57</v>
      </c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 t="s">
        <v>58</v>
      </c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 t="s">
        <v>59</v>
      </c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 t="s">
        <v>60</v>
      </c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 t="s">
        <v>61</v>
      </c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 t="s">
        <v>62</v>
      </c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 t="s">
        <v>63</v>
      </c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 t="s">
        <v>64</v>
      </c>
      <c r="EE4" s="83"/>
      <c r="EF4" s="83"/>
      <c r="EG4" s="83"/>
      <c r="EH4" s="83"/>
      <c r="EI4" s="83"/>
      <c r="EJ4" s="83"/>
      <c r="EK4" s="83"/>
      <c r="EL4" s="83"/>
      <c r="EM4" s="83"/>
      <c r="EN4" s="83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83020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茨城県　茨城町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71.19</v>
      </c>
      <c r="P6" s="21">
        <f t="shared" si="3"/>
        <v>88.16</v>
      </c>
      <c r="Q6" s="21">
        <f t="shared" si="3"/>
        <v>4169</v>
      </c>
      <c r="R6" s="21">
        <f t="shared" si="3"/>
        <v>31518</v>
      </c>
      <c r="S6" s="21">
        <f t="shared" si="3"/>
        <v>121.58</v>
      </c>
      <c r="T6" s="21">
        <f t="shared" si="3"/>
        <v>259.24</v>
      </c>
      <c r="U6" s="21">
        <f t="shared" si="3"/>
        <v>27589</v>
      </c>
      <c r="V6" s="21">
        <f t="shared" si="3"/>
        <v>121.64</v>
      </c>
      <c r="W6" s="21">
        <f t="shared" si="3"/>
        <v>226.81</v>
      </c>
      <c r="X6" s="22">
        <f>IF(X7="",NA(),X7)</f>
        <v>119.2</v>
      </c>
      <c r="Y6" s="22">
        <f t="shared" ref="Y6:AG6" si="4">IF(Y7="",NA(),Y7)</f>
        <v>116.11</v>
      </c>
      <c r="Z6" s="22">
        <f t="shared" si="4"/>
        <v>114.97</v>
      </c>
      <c r="AA6" s="22">
        <f t="shared" si="4"/>
        <v>115.82</v>
      </c>
      <c r="AB6" s="22">
        <f t="shared" si="4"/>
        <v>110.26</v>
      </c>
      <c r="AC6" s="22">
        <f t="shared" si="4"/>
        <v>110.05</v>
      </c>
      <c r="AD6" s="22">
        <f t="shared" si="4"/>
        <v>108.87</v>
      </c>
      <c r="AE6" s="22">
        <f t="shared" si="4"/>
        <v>108.61</v>
      </c>
      <c r="AF6" s="22">
        <f t="shared" si="4"/>
        <v>108.35</v>
      </c>
      <c r="AG6" s="22">
        <f t="shared" si="4"/>
        <v>108.84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2.64</v>
      </c>
      <c r="AO6" s="22">
        <f t="shared" si="5"/>
        <v>3.16</v>
      </c>
      <c r="AP6" s="22">
        <f t="shared" si="5"/>
        <v>3.59</v>
      </c>
      <c r="AQ6" s="22">
        <f t="shared" si="5"/>
        <v>3.98</v>
      </c>
      <c r="AR6" s="22">
        <f t="shared" si="5"/>
        <v>6.02</v>
      </c>
      <c r="AS6" s="21" t="str">
        <f>IF(AS7="","",IF(AS7="-","【-】","【"&amp;SUBSTITUTE(TEXT(AS7,"#,##0.00"),"-","△")&amp;"】"))</f>
        <v>【1.30】</v>
      </c>
      <c r="AT6" s="22">
        <f>IF(AT7="",NA(),AT7)</f>
        <v>286.37</v>
      </c>
      <c r="AU6" s="22">
        <f t="shared" ref="AU6:BC6" si="6">IF(AU7="",NA(),AU7)</f>
        <v>360.5</v>
      </c>
      <c r="AV6" s="22">
        <f t="shared" si="6"/>
        <v>346.79</v>
      </c>
      <c r="AW6" s="22">
        <f t="shared" si="6"/>
        <v>312.66000000000003</v>
      </c>
      <c r="AX6" s="22">
        <f t="shared" si="6"/>
        <v>356.75</v>
      </c>
      <c r="AY6" s="22">
        <f t="shared" si="6"/>
        <v>359.47</v>
      </c>
      <c r="AZ6" s="22">
        <f t="shared" si="6"/>
        <v>369.69</v>
      </c>
      <c r="BA6" s="22">
        <f t="shared" si="6"/>
        <v>379.08</v>
      </c>
      <c r="BB6" s="22">
        <f t="shared" si="6"/>
        <v>367.55</v>
      </c>
      <c r="BC6" s="22">
        <f t="shared" si="6"/>
        <v>378.56</v>
      </c>
      <c r="BD6" s="21" t="str">
        <f>IF(BD7="","",IF(BD7="-","【-】","【"&amp;SUBSTITUTE(TEXT(BD7,"#,##0.00"),"-","△")&amp;"】"))</f>
        <v>【261.51】</v>
      </c>
      <c r="BE6" s="22">
        <f>IF(BE7="",NA(),BE7)</f>
        <v>392.44</v>
      </c>
      <c r="BF6" s="22">
        <f t="shared" ref="BF6:BN6" si="7">IF(BF7="",NA(),BF7)</f>
        <v>368.11</v>
      </c>
      <c r="BG6" s="22">
        <f t="shared" si="7"/>
        <v>351.71</v>
      </c>
      <c r="BH6" s="22">
        <f t="shared" si="7"/>
        <v>342.86</v>
      </c>
      <c r="BI6" s="22">
        <f t="shared" si="7"/>
        <v>338.72</v>
      </c>
      <c r="BJ6" s="22">
        <f t="shared" si="7"/>
        <v>401.79</v>
      </c>
      <c r="BK6" s="22">
        <f t="shared" si="7"/>
        <v>402.99</v>
      </c>
      <c r="BL6" s="22">
        <f t="shared" si="7"/>
        <v>398.98</v>
      </c>
      <c r="BM6" s="22">
        <f t="shared" si="7"/>
        <v>418.68</v>
      </c>
      <c r="BN6" s="22">
        <f t="shared" si="7"/>
        <v>395.68</v>
      </c>
      <c r="BO6" s="21" t="str">
        <f>IF(BO7="","",IF(BO7="-","【-】","【"&amp;SUBSTITUTE(TEXT(BO7,"#,##0.00"),"-","△")&amp;"】"))</f>
        <v>【265.16】</v>
      </c>
      <c r="BP6" s="22">
        <f>IF(BP7="",NA(),BP7)</f>
        <v>120.18</v>
      </c>
      <c r="BQ6" s="22">
        <f t="shared" ref="BQ6:BY6" si="8">IF(BQ7="",NA(),BQ7)</f>
        <v>115.77</v>
      </c>
      <c r="BR6" s="22">
        <f t="shared" si="8"/>
        <v>114.72</v>
      </c>
      <c r="BS6" s="22">
        <f t="shared" si="8"/>
        <v>115.84</v>
      </c>
      <c r="BT6" s="22">
        <f t="shared" si="8"/>
        <v>109.72</v>
      </c>
      <c r="BU6" s="22">
        <f t="shared" si="8"/>
        <v>100.12</v>
      </c>
      <c r="BV6" s="22">
        <f t="shared" si="8"/>
        <v>98.66</v>
      </c>
      <c r="BW6" s="22">
        <f t="shared" si="8"/>
        <v>98.64</v>
      </c>
      <c r="BX6" s="22">
        <f t="shared" si="8"/>
        <v>94.78</v>
      </c>
      <c r="BY6" s="22">
        <f t="shared" si="8"/>
        <v>97.59</v>
      </c>
      <c r="BZ6" s="21" t="str">
        <f>IF(BZ7="","",IF(BZ7="-","【-】","【"&amp;SUBSTITUTE(TEXT(BZ7,"#,##0.00"),"-","△")&amp;"】"))</f>
        <v>【102.35】</v>
      </c>
      <c r="CA6" s="22">
        <f>IF(CA7="",NA(),CA7)</f>
        <v>187.24</v>
      </c>
      <c r="CB6" s="22">
        <f t="shared" ref="CB6:CJ6" si="9">IF(CB7="",NA(),CB7)</f>
        <v>194.63</v>
      </c>
      <c r="CC6" s="22">
        <f t="shared" si="9"/>
        <v>196.14</v>
      </c>
      <c r="CD6" s="22">
        <f t="shared" si="9"/>
        <v>193.6</v>
      </c>
      <c r="CE6" s="22">
        <f t="shared" si="9"/>
        <v>204.33</v>
      </c>
      <c r="CF6" s="22">
        <f t="shared" si="9"/>
        <v>174.97</v>
      </c>
      <c r="CG6" s="22">
        <f t="shared" si="9"/>
        <v>178.59</v>
      </c>
      <c r="CH6" s="22">
        <f t="shared" si="9"/>
        <v>178.92</v>
      </c>
      <c r="CI6" s="22">
        <f t="shared" si="9"/>
        <v>181.3</v>
      </c>
      <c r="CJ6" s="22">
        <f t="shared" si="9"/>
        <v>181.71</v>
      </c>
      <c r="CK6" s="21" t="str">
        <f>IF(CK7="","",IF(CK7="-","【-】","【"&amp;SUBSTITUTE(TEXT(CK7,"#,##0.00"),"-","△")&amp;"】"))</f>
        <v>【167.74】</v>
      </c>
      <c r="CL6" s="22">
        <f>IF(CL7="",NA(),CL7)</f>
        <v>52.22</v>
      </c>
      <c r="CM6" s="22">
        <f t="shared" ref="CM6:CU6" si="10">IF(CM7="",NA(),CM7)</f>
        <v>53.45</v>
      </c>
      <c r="CN6" s="22">
        <f t="shared" si="10"/>
        <v>55.18</v>
      </c>
      <c r="CO6" s="22">
        <f t="shared" si="10"/>
        <v>56.92</v>
      </c>
      <c r="CP6" s="22">
        <f t="shared" si="10"/>
        <v>56.55</v>
      </c>
      <c r="CQ6" s="22">
        <f t="shared" si="10"/>
        <v>55.63</v>
      </c>
      <c r="CR6" s="22">
        <f t="shared" si="10"/>
        <v>55.03</v>
      </c>
      <c r="CS6" s="22">
        <f t="shared" si="10"/>
        <v>55.14</v>
      </c>
      <c r="CT6" s="22">
        <f t="shared" si="10"/>
        <v>55.89</v>
      </c>
      <c r="CU6" s="22">
        <f t="shared" si="10"/>
        <v>55.72</v>
      </c>
      <c r="CV6" s="21" t="str">
        <f>IF(CV7="","",IF(CV7="-","【-】","【"&amp;SUBSTITUTE(TEXT(CV7,"#,##0.00"),"-","△")&amp;"】"))</f>
        <v>【60.29】</v>
      </c>
      <c r="CW6" s="22">
        <f>IF(CW7="",NA(),CW7)</f>
        <v>90.77</v>
      </c>
      <c r="CX6" s="22">
        <f t="shared" ref="CX6:DF6" si="11">IF(CX7="",NA(),CX7)</f>
        <v>88.97</v>
      </c>
      <c r="CY6" s="22">
        <f t="shared" si="11"/>
        <v>85.79</v>
      </c>
      <c r="CZ6" s="22">
        <f t="shared" si="11"/>
        <v>84.72</v>
      </c>
      <c r="DA6" s="22">
        <f t="shared" si="11"/>
        <v>84.23</v>
      </c>
      <c r="DB6" s="22">
        <f t="shared" si="11"/>
        <v>82.04</v>
      </c>
      <c r="DC6" s="22">
        <f t="shared" si="11"/>
        <v>81.900000000000006</v>
      </c>
      <c r="DD6" s="22">
        <f t="shared" si="11"/>
        <v>81.39</v>
      </c>
      <c r="DE6" s="22">
        <f t="shared" si="11"/>
        <v>81.27</v>
      </c>
      <c r="DF6" s="22">
        <f t="shared" si="11"/>
        <v>81.260000000000005</v>
      </c>
      <c r="DG6" s="21" t="str">
        <f>IF(DG7="","",IF(DG7="-","【-】","【"&amp;SUBSTITUTE(TEXT(DG7,"#,##0.00"),"-","△")&amp;"】"))</f>
        <v>【90.12】</v>
      </c>
      <c r="DH6" s="22">
        <f>IF(DH7="",NA(),DH7)</f>
        <v>49.5</v>
      </c>
      <c r="DI6" s="22">
        <f t="shared" ref="DI6:DQ6" si="12">IF(DI7="",NA(),DI7)</f>
        <v>51.04</v>
      </c>
      <c r="DJ6" s="22">
        <f t="shared" si="12"/>
        <v>52.4</v>
      </c>
      <c r="DK6" s="22">
        <f t="shared" si="12"/>
        <v>53.07</v>
      </c>
      <c r="DL6" s="22">
        <f t="shared" si="12"/>
        <v>54.33</v>
      </c>
      <c r="DM6" s="22">
        <f t="shared" si="12"/>
        <v>48.05</v>
      </c>
      <c r="DN6" s="22">
        <f t="shared" si="12"/>
        <v>48.87</v>
      </c>
      <c r="DO6" s="22">
        <f t="shared" si="12"/>
        <v>49.92</v>
      </c>
      <c r="DP6" s="22">
        <f t="shared" si="12"/>
        <v>50.63</v>
      </c>
      <c r="DQ6" s="22">
        <f t="shared" si="12"/>
        <v>51.29</v>
      </c>
      <c r="DR6" s="21" t="str">
        <f>IF(DR7="","",IF(DR7="-","【-】","【"&amp;SUBSTITUTE(TEXT(DR7,"#,##0.00"),"-","△")&amp;"】"))</f>
        <v>【50.88】</v>
      </c>
      <c r="DS6" s="22">
        <f>IF(DS7="",NA(),DS7)</f>
        <v>3.17</v>
      </c>
      <c r="DT6" s="22">
        <f t="shared" ref="DT6:EB6" si="13">IF(DT7="",NA(),DT7)</f>
        <v>4.84</v>
      </c>
      <c r="DU6" s="22">
        <f t="shared" si="13"/>
        <v>5.28</v>
      </c>
      <c r="DV6" s="22">
        <f t="shared" si="13"/>
        <v>5.76</v>
      </c>
      <c r="DW6" s="22">
        <f t="shared" si="13"/>
        <v>6.53</v>
      </c>
      <c r="DX6" s="22">
        <f t="shared" si="13"/>
        <v>13.39</v>
      </c>
      <c r="DY6" s="22">
        <f t="shared" si="13"/>
        <v>14.85</v>
      </c>
      <c r="DZ6" s="22">
        <f t="shared" si="13"/>
        <v>16.88</v>
      </c>
      <c r="EA6" s="22">
        <f t="shared" si="13"/>
        <v>18.28</v>
      </c>
      <c r="EB6" s="22">
        <f t="shared" si="13"/>
        <v>19.61</v>
      </c>
      <c r="EC6" s="21" t="str">
        <f>IF(EC7="","",IF(EC7="-","【-】","【"&amp;SUBSTITUTE(TEXT(EC7,"#,##0.00"),"-","△")&amp;"】"))</f>
        <v>【22.30】</v>
      </c>
      <c r="ED6" s="22">
        <f>IF(ED7="",NA(),ED7)</f>
        <v>0.12</v>
      </c>
      <c r="EE6" s="22">
        <f t="shared" ref="EE6:EM6" si="14">IF(EE7="",NA(),EE7)</f>
        <v>0.09</v>
      </c>
      <c r="EF6" s="22">
        <f t="shared" si="14"/>
        <v>0.51</v>
      </c>
      <c r="EG6" s="22">
        <f t="shared" si="14"/>
        <v>0.13</v>
      </c>
      <c r="EH6" s="22">
        <f t="shared" si="14"/>
        <v>0.79</v>
      </c>
      <c r="EI6" s="22">
        <f t="shared" si="14"/>
        <v>0.54</v>
      </c>
      <c r="EJ6" s="22">
        <f t="shared" si="14"/>
        <v>0.5</v>
      </c>
      <c r="EK6" s="22">
        <f t="shared" si="14"/>
        <v>0.52</v>
      </c>
      <c r="EL6" s="22">
        <f t="shared" si="14"/>
        <v>0.53</v>
      </c>
      <c r="EM6" s="22">
        <f t="shared" si="14"/>
        <v>0.48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83020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71.19</v>
      </c>
      <c r="P7" s="25">
        <v>88.16</v>
      </c>
      <c r="Q7" s="25">
        <v>4169</v>
      </c>
      <c r="R7" s="25">
        <v>31518</v>
      </c>
      <c r="S7" s="25">
        <v>121.58</v>
      </c>
      <c r="T7" s="25">
        <v>259.24</v>
      </c>
      <c r="U7" s="25">
        <v>27589</v>
      </c>
      <c r="V7" s="25">
        <v>121.64</v>
      </c>
      <c r="W7" s="25">
        <v>226.81</v>
      </c>
      <c r="X7" s="25">
        <v>119.2</v>
      </c>
      <c r="Y7" s="25">
        <v>116.11</v>
      </c>
      <c r="Z7" s="25">
        <v>114.97</v>
      </c>
      <c r="AA7" s="25">
        <v>115.82</v>
      </c>
      <c r="AB7" s="25">
        <v>110.26</v>
      </c>
      <c r="AC7" s="25">
        <v>110.05</v>
      </c>
      <c r="AD7" s="25">
        <v>108.87</v>
      </c>
      <c r="AE7" s="25">
        <v>108.61</v>
      </c>
      <c r="AF7" s="25">
        <v>108.35</v>
      </c>
      <c r="AG7" s="25">
        <v>108.84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2.64</v>
      </c>
      <c r="AO7" s="25">
        <v>3.16</v>
      </c>
      <c r="AP7" s="25">
        <v>3.59</v>
      </c>
      <c r="AQ7" s="25">
        <v>3.98</v>
      </c>
      <c r="AR7" s="25">
        <v>6.02</v>
      </c>
      <c r="AS7" s="25">
        <v>1.3</v>
      </c>
      <c r="AT7" s="25">
        <v>286.37</v>
      </c>
      <c r="AU7" s="25">
        <v>360.5</v>
      </c>
      <c r="AV7" s="25">
        <v>346.79</v>
      </c>
      <c r="AW7" s="25">
        <v>312.66000000000003</v>
      </c>
      <c r="AX7" s="25">
        <v>356.75</v>
      </c>
      <c r="AY7" s="25">
        <v>359.47</v>
      </c>
      <c r="AZ7" s="25">
        <v>369.69</v>
      </c>
      <c r="BA7" s="25">
        <v>379.08</v>
      </c>
      <c r="BB7" s="25">
        <v>367.55</v>
      </c>
      <c r="BC7" s="25">
        <v>378.56</v>
      </c>
      <c r="BD7" s="25">
        <v>261.51</v>
      </c>
      <c r="BE7" s="25">
        <v>392.44</v>
      </c>
      <c r="BF7" s="25">
        <v>368.11</v>
      </c>
      <c r="BG7" s="25">
        <v>351.71</v>
      </c>
      <c r="BH7" s="25">
        <v>342.86</v>
      </c>
      <c r="BI7" s="25">
        <v>338.72</v>
      </c>
      <c r="BJ7" s="25">
        <v>401.79</v>
      </c>
      <c r="BK7" s="25">
        <v>402.99</v>
      </c>
      <c r="BL7" s="25">
        <v>398.98</v>
      </c>
      <c r="BM7" s="25">
        <v>418.68</v>
      </c>
      <c r="BN7" s="25">
        <v>395.68</v>
      </c>
      <c r="BO7" s="25">
        <v>265.16000000000003</v>
      </c>
      <c r="BP7" s="25">
        <v>120.18</v>
      </c>
      <c r="BQ7" s="25">
        <v>115.77</v>
      </c>
      <c r="BR7" s="25">
        <v>114.72</v>
      </c>
      <c r="BS7" s="25">
        <v>115.84</v>
      </c>
      <c r="BT7" s="25">
        <v>109.72</v>
      </c>
      <c r="BU7" s="25">
        <v>100.12</v>
      </c>
      <c r="BV7" s="25">
        <v>98.66</v>
      </c>
      <c r="BW7" s="25">
        <v>98.64</v>
      </c>
      <c r="BX7" s="25">
        <v>94.78</v>
      </c>
      <c r="BY7" s="25">
        <v>97.59</v>
      </c>
      <c r="BZ7" s="25">
        <v>102.35</v>
      </c>
      <c r="CA7" s="25">
        <v>187.24</v>
      </c>
      <c r="CB7" s="25">
        <v>194.63</v>
      </c>
      <c r="CC7" s="25">
        <v>196.14</v>
      </c>
      <c r="CD7" s="25">
        <v>193.6</v>
      </c>
      <c r="CE7" s="25">
        <v>204.33</v>
      </c>
      <c r="CF7" s="25">
        <v>174.97</v>
      </c>
      <c r="CG7" s="25">
        <v>178.59</v>
      </c>
      <c r="CH7" s="25">
        <v>178.92</v>
      </c>
      <c r="CI7" s="25">
        <v>181.3</v>
      </c>
      <c r="CJ7" s="25">
        <v>181.71</v>
      </c>
      <c r="CK7" s="25">
        <v>167.74</v>
      </c>
      <c r="CL7" s="25">
        <v>52.22</v>
      </c>
      <c r="CM7" s="25">
        <v>53.45</v>
      </c>
      <c r="CN7" s="25">
        <v>55.18</v>
      </c>
      <c r="CO7" s="25">
        <v>56.92</v>
      </c>
      <c r="CP7" s="25">
        <v>56.55</v>
      </c>
      <c r="CQ7" s="25">
        <v>55.63</v>
      </c>
      <c r="CR7" s="25">
        <v>55.03</v>
      </c>
      <c r="CS7" s="25">
        <v>55.14</v>
      </c>
      <c r="CT7" s="25">
        <v>55.89</v>
      </c>
      <c r="CU7" s="25">
        <v>55.72</v>
      </c>
      <c r="CV7" s="25">
        <v>60.29</v>
      </c>
      <c r="CW7" s="25">
        <v>90.77</v>
      </c>
      <c r="CX7" s="25">
        <v>88.97</v>
      </c>
      <c r="CY7" s="25">
        <v>85.79</v>
      </c>
      <c r="CZ7" s="25">
        <v>84.72</v>
      </c>
      <c r="DA7" s="25">
        <v>84.23</v>
      </c>
      <c r="DB7" s="25">
        <v>82.04</v>
      </c>
      <c r="DC7" s="25">
        <v>81.900000000000006</v>
      </c>
      <c r="DD7" s="25">
        <v>81.39</v>
      </c>
      <c r="DE7" s="25">
        <v>81.27</v>
      </c>
      <c r="DF7" s="25">
        <v>81.260000000000005</v>
      </c>
      <c r="DG7" s="25">
        <v>90.12</v>
      </c>
      <c r="DH7" s="25">
        <v>49.5</v>
      </c>
      <c r="DI7" s="25">
        <v>51.04</v>
      </c>
      <c r="DJ7" s="25">
        <v>52.4</v>
      </c>
      <c r="DK7" s="25">
        <v>53.07</v>
      </c>
      <c r="DL7" s="25">
        <v>54.33</v>
      </c>
      <c r="DM7" s="25">
        <v>48.05</v>
      </c>
      <c r="DN7" s="25">
        <v>48.87</v>
      </c>
      <c r="DO7" s="25">
        <v>49.92</v>
      </c>
      <c r="DP7" s="25">
        <v>50.63</v>
      </c>
      <c r="DQ7" s="25">
        <v>51.29</v>
      </c>
      <c r="DR7" s="25">
        <v>50.88</v>
      </c>
      <c r="DS7" s="25">
        <v>3.17</v>
      </c>
      <c r="DT7" s="25">
        <v>4.84</v>
      </c>
      <c r="DU7" s="25">
        <v>5.28</v>
      </c>
      <c r="DV7" s="25">
        <v>5.76</v>
      </c>
      <c r="DW7" s="25">
        <v>6.53</v>
      </c>
      <c r="DX7" s="25">
        <v>13.39</v>
      </c>
      <c r="DY7" s="25">
        <v>14.85</v>
      </c>
      <c r="DZ7" s="25">
        <v>16.88</v>
      </c>
      <c r="EA7" s="25">
        <v>18.28</v>
      </c>
      <c r="EB7" s="25">
        <v>19.61</v>
      </c>
      <c r="EC7" s="25">
        <v>22.3</v>
      </c>
      <c r="ED7" s="25">
        <v>0.12</v>
      </c>
      <c r="EE7" s="25">
        <v>0.09</v>
      </c>
      <c r="EF7" s="25">
        <v>0.51</v>
      </c>
      <c r="EG7" s="25">
        <v>0.13</v>
      </c>
      <c r="EH7" s="25">
        <v>0.79</v>
      </c>
      <c r="EI7" s="25">
        <v>0.54</v>
      </c>
      <c r="EJ7" s="25">
        <v>0.5</v>
      </c>
      <c r="EK7" s="25">
        <v>0.52</v>
      </c>
      <c r="EL7" s="25">
        <v>0.53</v>
      </c>
      <c r="EM7" s="25">
        <v>0.48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政策企画部情報システム課</cp:lastModifiedBy>
  <cp:lastPrinted>2023-01-20T12:06:02Z</cp:lastPrinted>
  <dcterms:created xsi:type="dcterms:W3CDTF">2022-12-01T00:54:46Z</dcterms:created>
  <dcterms:modified xsi:type="dcterms:W3CDTF">2023-02-07T00:34:24Z</dcterms:modified>
  <cp:category/>
</cp:coreProperties>
</file>