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31_つくばみらい市\"/>
    </mc:Choice>
  </mc:AlternateContent>
  <workbookProtection workbookAlgorithmName="SHA-512" workbookHashValue="MHBkiF8cO+upBbMowDO1WxfpnDMhgB1v2CbyLeXAAY/VdS92VvHF1IJ8IiYP+rGOwCBSICMHlsIWNDGTGgWXIw==" workbookSaltValue="4pQp5gbXlg4jOTWwWCYb7A==" workbookSpinCount="100000" lockStructure="1"/>
  <bookViews>
    <workbookView xWindow="0" yWindow="0" windowWidth="28800" windowHeight="135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<sst xmlns="http://schemas.openxmlformats.org/spreadsheetml/2006/main" count="228" uniqueCount="113">
  <si>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</si>
  <si>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</si>
  <si>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</si>
  <si>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</si>
  <si>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</si>
  <si>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</si>
  <si>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</si>
  <si>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</si>
  <si>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</si>
  <si>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</si>
  <si>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</si>
  <si>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</si>
  <si>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</si>
  <si>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</si>
  <si>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</si>
  <si>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</si>
  <si>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</si>
  <si>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</si>
  <si>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</si>
  <si>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</si>
  <si>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</si>
  <si>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</si>
  <si>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</si>
  <si>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</si>
  <si>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</si>
  <si>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</si>
  <si>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</si>
  <si>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</si>
  <si>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</si>
  <si>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</si>
  <si>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</si>
  <si>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</si>
  <si>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</si>
  <si>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</si>
  <si>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</si>
  <si>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</si>
  <si>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</si>
  <si>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</si>
  <si>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</si>
  <si>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</si>
  <si>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</si>
  <si>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</si>
  <si>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</si>
  <si>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</si>
  <si>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</si>
  <si>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</si>
  <si>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</si>
  <si>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</si>
  <si>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</si>
  <si>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</si>
  <si>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</si>
  <si>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</si>
  <si>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</si>
  <si>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</si>
  <si>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</si>
  <si>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</si>
  <si>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</si>
  <si>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</si>
  <si>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</si>
  <si>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</si>
  <si>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</si>
  <si>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</si>
  <si>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</si>
  <si>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</si>
  <si>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</si>
  <si>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</si>
  <si>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</si>
  <si>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</si>
  <si>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</si>
  <si>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</si>
  <si>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</si>
  <si>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</si>
  <si>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</si>
  <si>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</si>
  <si>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</si>
  <si>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</si>
  <si>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</si>
  <si>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</si>
  <si>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</si>
  <si>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</si>
  <si>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</si>
  <si>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</si>
  <si>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</si>
  <si>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</si>
  <si>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</si>
  <si>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</si>
  <si>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</si>
  <si>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</si>
  <si>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</si>
  <si>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</si>
  <si>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</si>
  <si>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</si>
  <si>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</si>
  <si>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つくばみらい市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</si>
  <si>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</si>
  <si>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</si>
  <si>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</si>
  <si>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</si>
  <si>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</si>
  <si>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</si>
  <si>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</si>
  <si>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</si>
  <si>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</si>
  <si>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</si>
  <si>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</si>
  <si>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</si>
  <si>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</si>
  <si>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</si>
  <si>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</si>
  <si>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</si>
  <si>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現在は、給水人口の増加により給水収益は順調に伸びており、財源に余裕があるため経営状況は安定している。
　しかしながら、老朽化する浄水場や管路等の施設更新には、引続き多額の費用がかかるため、水道施設更新基本計画により、計画的に施設の更新事業を進める必要がある。
　また、令和3年3月に策定した水道ビジョン・水道事業経営戦略に基づき、今後も事業の進捗状況の把握や給水収益等による収入傾向の分析により、必要に応じて水道料金改定の検討を含めた計画の見直し等を適時に行うことで経営の健全化に努める。</t>
    <rPh sb="1" eb="3">
      <t>ゲンザイ</t>
    </rPh>
    <rPh sb="5" eb="7">
      <t>キュウスイ</t>
    </rPh>
    <rPh sb="7" eb="9">
      <t>ジンコウ</t>
    </rPh>
    <rPh sb="10" eb="12">
      <t>ゾウカ</t>
    </rPh>
    <rPh sb="15" eb="17">
      <t>キュウスイ</t>
    </rPh>
    <rPh sb="17" eb="19">
      <t>シュウエキ</t>
    </rPh>
    <rPh sb="20" eb="22">
      <t>ジュンチョウ</t>
    </rPh>
    <rPh sb="23" eb="24">
      <t>ノ</t>
    </rPh>
    <rPh sb="29" eb="31">
      <t>ザイゲン</t>
    </rPh>
    <rPh sb="32" eb="34">
      <t>ヨユウ</t>
    </rPh>
    <rPh sb="39" eb="41">
      <t>ケイエイ</t>
    </rPh>
    <rPh sb="41" eb="43">
      <t>ジョウキョウ</t>
    </rPh>
    <rPh sb="44" eb="46">
      <t>アンテイ</t>
    </rPh>
    <rPh sb="60" eb="63">
      <t>ロウキュウカ</t>
    </rPh>
    <rPh sb="65" eb="68">
      <t>ジョウスイジョウ</t>
    </rPh>
    <rPh sb="69" eb="71">
      <t>カンロ</t>
    </rPh>
    <rPh sb="71" eb="72">
      <t>トウ</t>
    </rPh>
    <rPh sb="73" eb="75">
      <t>シセツ</t>
    </rPh>
    <rPh sb="75" eb="77">
      <t>コウシン</t>
    </rPh>
    <rPh sb="80" eb="82">
      <t>ヒキツヅ</t>
    </rPh>
    <rPh sb="83" eb="85">
      <t>タガク</t>
    </rPh>
    <rPh sb="86" eb="88">
      <t>ヒヨウ</t>
    </rPh>
    <rPh sb="95" eb="97">
      <t>スイドウ</t>
    </rPh>
    <rPh sb="97" eb="99">
      <t>シセツ</t>
    </rPh>
    <rPh sb="99" eb="101">
      <t>コウシン</t>
    </rPh>
    <rPh sb="101" eb="103">
      <t>キホン</t>
    </rPh>
    <rPh sb="103" eb="105">
      <t>ケイカク</t>
    </rPh>
    <rPh sb="109" eb="111">
      <t>ケイカク</t>
    </rPh>
    <rPh sb="111" eb="112">
      <t>テキ</t>
    </rPh>
    <rPh sb="113" eb="115">
      <t>シセツ</t>
    </rPh>
    <rPh sb="116" eb="118">
      <t>コウシン</t>
    </rPh>
    <rPh sb="118" eb="120">
      <t>ジギョウ</t>
    </rPh>
    <rPh sb="121" eb="122">
      <t>スス</t>
    </rPh>
    <rPh sb="124" eb="126">
      <t>ヒツヨウ</t>
    </rPh>
    <rPh sb="135" eb="137">
      <t>レイワ</t>
    </rPh>
    <rPh sb="166" eb="168">
      <t>コンゴ</t>
    </rPh>
    <rPh sb="169" eb="171">
      <t>ジギョウ</t>
    </rPh>
    <rPh sb="172" eb="174">
      <t>シンチョク</t>
    </rPh>
    <rPh sb="174" eb="176">
      <t>ジョウキョウ</t>
    </rPh>
    <rPh sb="177" eb="179">
      <t>ハアク</t>
    </rPh>
    <rPh sb="180" eb="182">
      <t>キュウスイ</t>
    </rPh>
    <rPh sb="182" eb="184">
      <t>シュウエキ</t>
    </rPh>
    <rPh sb="184" eb="185">
      <t>トウ</t>
    </rPh>
    <rPh sb="188" eb="190">
      <t>シュウニュウ</t>
    </rPh>
    <rPh sb="190" eb="192">
      <t>ケイコウ</t>
    </rPh>
    <rPh sb="193" eb="195">
      <t>ブンセキ</t>
    </rPh>
    <rPh sb="199" eb="201">
      <t>ヒツヨウ</t>
    </rPh>
    <rPh sb="202" eb="203">
      <t>オウ</t>
    </rPh>
    <rPh sb="205" eb="207">
      <t>スイドウ</t>
    </rPh>
    <rPh sb="207" eb="209">
      <t>リョウキン</t>
    </rPh>
    <rPh sb="209" eb="211">
      <t>カイテイ</t>
    </rPh>
    <rPh sb="212" eb="214">
      <t>ケントウ</t>
    </rPh>
    <rPh sb="215" eb="216">
      <t>フク</t>
    </rPh>
    <rPh sb="218" eb="220">
      <t>ケイカク</t>
    </rPh>
    <rPh sb="221" eb="223">
      <t>ミナオ</t>
    </rPh>
    <rPh sb="224" eb="225">
      <t>トウ</t>
    </rPh>
    <rPh sb="226" eb="228">
      <t>テキジ</t>
    </rPh>
    <rPh sb="229" eb="230">
      <t>オコナ</t>
    </rPh>
    <rPh sb="234" eb="236">
      <t>ケイエイ</t>
    </rPh>
    <rPh sb="237" eb="240">
      <t>ケンゼンカ</t>
    </rPh>
    <rPh sb="241" eb="242">
      <t>ツト</t>
    </rPh>
    <phoneticPr fontId="4"/>
  </si>
  <si>
    <t>①経常収支比率は、営業収益が増加したものの、水道設備台帳整備業務等の費用の増加により、前年度比4.23%減となった。類似団体平均値と比較して低い指標であるが、健全経営の水準とされる100%を上回っている。
③流動比率は、100％を大きく上回り債務の支払能力は十分であるが、更新事業の実施に伴う企業債借入の増加により、類似団体平均値と比較して低い指標となっている。今後も企業債借入の増加が見込まれることから、指標の低下が予想される。
④企業債残高対給水収益比率は、類似団体平均値と比較して低い指標である。平成27年度から実施している浄水場等の老朽化施設の大規模更新事業により、企業債借入が増加しているため、増加傾向となっている。今後も更新事業が続くことから、企業債の借入れは増加が見込まれる。
⑤料金回収率は、前年度比5.85%減となったが、事業に必要な費用を給水収益で賄える状況とされる100％を上回っている。
⑥給水原価は、類似団体平均値と比較して高い指標である。費用に含まれる受水費の負担や更新事業の実施に伴う減価償却費の増加が要因と考えられる。
⑦施設利用率は、類似団体平均値と比較して高い指標である。効率的な施設利用であると考えられる。
⑧有収率は、前年度と比べ漏水等の影響により低下したものの、類似団体平均値と比較すると高い指標である。平成25年度から実施している漏水調査を継続し、漏水の早期発見・修繕により有収率の向上を図る。</t>
    <rPh sb="544" eb="546">
      <t>テイカ</t>
    </rPh>
    <phoneticPr fontId="4"/>
  </si>
  <si>
    <t xml:space="preserve">①有形固定資産減価償却率は、平成29年度までは類似団体平均値と同程度で推移していたが、平成30年度の久保浄水場高区配水施設の更新事業が完了後、償却率は低下し、その後は同程度の償却率で推移している。
②管路経年化率は、類似団体平均値と比較して低い指標である。今後も経営状況に応じて計画的に更新する必要がある。
③管路更新率は、類似団体平均値と比較して低い指標である。計画的に更新を実施し、引き続き経営状況に応じて更新する必要がある。
（平成29年度の指標が0.01％であるが、正しい指標は0.35％である。）
施設の老朽化対策としては、今後も水道施設更新基本計画に基づき、計画的な施設更新を図る必要がある。
</t>
    <rPh sb="1" eb="3">
      <t>ユウケイ</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30">
      <t>ヘイキンチ</t>
    </rPh>
    <rPh sb="31" eb="34">
      <t>ドウテイド</t>
    </rPh>
    <rPh sb="35" eb="37">
      <t>スイイ</t>
    </rPh>
    <rPh sb="43" eb="45">
      <t>ヘイセイ</t>
    </rPh>
    <rPh sb="47" eb="49">
      <t>ネンド</t>
    </rPh>
    <rPh sb="50" eb="52">
      <t>クボ</t>
    </rPh>
    <rPh sb="52" eb="55">
      <t>ジョウスイジョウ</t>
    </rPh>
    <rPh sb="55" eb="57">
      <t>コウク</t>
    </rPh>
    <rPh sb="57" eb="59">
      <t>ハイスイ</t>
    </rPh>
    <rPh sb="59" eb="61">
      <t>シセツ</t>
    </rPh>
    <rPh sb="62" eb="64">
      <t>コウシン</t>
    </rPh>
    <rPh sb="64" eb="66">
      <t>ジギョウ</t>
    </rPh>
    <rPh sb="67" eb="70">
      <t>カンリョウゴ</t>
    </rPh>
    <rPh sb="71" eb="73">
      <t>ショウキャク</t>
    </rPh>
    <rPh sb="73" eb="74">
      <t>リツ</t>
    </rPh>
    <rPh sb="75" eb="77">
      <t>テイカ</t>
    </rPh>
    <rPh sb="81" eb="82">
      <t>ゴ</t>
    </rPh>
    <rPh sb="83" eb="86">
      <t>ドウテイド</t>
    </rPh>
    <rPh sb="87" eb="90">
      <t>ショウキャクリツ</t>
    </rPh>
    <rPh sb="91" eb="93">
      <t>スイイ</t>
    </rPh>
    <rPh sb="100" eb="102">
      <t>カンロ</t>
    </rPh>
    <rPh sb="102" eb="105">
      <t>ケイネンカ</t>
    </rPh>
    <rPh sb="108" eb="110">
      <t>ルイジ</t>
    </rPh>
    <rPh sb="110" eb="112">
      <t>ダンタイ</t>
    </rPh>
    <rPh sb="112" eb="115">
      <t>ヘイキンチ</t>
    </rPh>
    <rPh sb="116" eb="118">
      <t>ヒカク</t>
    </rPh>
    <rPh sb="120" eb="121">
      <t>ヒク</t>
    </rPh>
    <rPh sb="122" eb="124">
      <t>シヒョウ</t>
    </rPh>
    <rPh sb="128" eb="130">
      <t>コンゴ</t>
    </rPh>
    <rPh sb="131" eb="133">
      <t>ケイエイ</t>
    </rPh>
    <rPh sb="133" eb="135">
      <t>ジョウキョウ</t>
    </rPh>
    <rPh sb="136" eb="137">
      <t>オウ</t>
    </rPh>
    <rPh sb="139" eb="141">
      <t>ケイカク</t>
    </rPh>
    <rPh sb="141" eb="142">
      <t>テキ</t>
    </rPh>
    <rPh sb="143" eb="145">
      <t>コウシン</t>
    </rPh>
    <rPh sb="147" eb="149">
      <t>ヒツヨウ</t>
    </rPh>
    <rPh sb="155" eb="157">
      <t>カンロ</t>
    </rPh>
    <rPh sb="157" eb="159">
      <t>コウシン</t>
    </rPh>
    <rPh sb="159" eb="160">
      <t>リツ</t>
    </rPh>
    <rPh sb="162" eb="164">
      <t>ルイジ</t>
    </rPh>
    <rPh sb="164" eb="166">
      <t>ダンタイ</t>
    </rPh>
    <rPh sb="166" eb="168">
      <t>ヘイキン</t>
    </rPh>
    <rPh sb="168" eb="169">
      <t>チ</t>
    </rPh>
    <rPh sb="170" eb="172">
      <t>ヒカク</t>
    </rPh>
    <rPh sb="174" eb="175">
      <t>ヒク</t>
    </rPh>
    <rPh sb="176" eb="178">
      <t>シヒョウ</t>
    </rPh>
    <rPh sb="182" eb="184">
      <t>ケイカク</t>
    </rPh>
    <rPh sb="184" eb="185">
      <t>テキ</t>
    </rPh>
    <rPh sb="186" eb="188">
      <t>コウシン</t>
    </rPh>
    <rPh sb="189" eb="191">
      <t>ジッシ</t>
    </rPh>
    <rPh sb="193" eb="194">
      <t>ヒ</t>
    </rPh>
    <rPh sb="195" eb="196">
      <t>ツヅ</t>
    </rPh>
    <rPh sb="197" eb="199">
      <t>ケイエイ</t>
    </rPh>
    <rPh sb="199" eb="201">
      <t>ジョウキョウ</t>
    </rPh>
    <rPh sb="202" eb="203">
      <t>オウ</t>
    </rPh>
    <rPh sb="205" eb="207">
      <t>コウシン</t>
    </rPh>
    <rPh sb="209" eb="211">
      <t>ヒツヨウ</t>
    </rPh>
    <rPh sb="217" eb="219">
      <t>ヘイセイ</t>
    </rPh>
    <rPh sb="221" eb="223">
      <t>ネンド</t>
    </rPh>
    <rPh sb="224" eb="226">
      <t>シヒョウ</t>
    </rPh>
    <rPh sb="237" eb="238">
      <t>タダ</t>
    </rPh>
    <rPh sb="240" eb="242">
      <t>シヒョウ</t>
    </rPh>
    <rPh sb="255" eb="257">
      <t>シセツ</t>
    </rPh>
    <rPh sb="258" eb="261">
      <t>ロウキュウカ</t>
    </rPh>
    <rPh sb="261" eb="263">
      <t>タイサク</t>
    </rPh>
    <rPh sb="268" eb="270">
      <t>コンゴ</t>
    </rPh>
    <rPh sb="271" eb="273">
      <t>スイドウ</t>
    </rPh>
    <rPh sb="273" eb="275">
      <t>シセツ</t>
    </rPh>
    <rPh sb="275" eb="277">
      <t>コウシン</t>
    </rPh>
    <rPh sb="277" eb="279">
      <t>キホン</t>
    </rPh>
    <rPh sb="279" eb="281">
      <t>ケイカク</t>
    </rPh>
    <rPh sb="282" eb="283">
      <t>モト</t>
    </rPh>
    <rPh sb="286" eb="289">
      <t>ケイカクテキ</t>
    </rPh>
    <rPh sb="290" eb="292">
      <t>シセツ</t>
    </rPh>
    <rPh sb="292" eb="294">
      <t>コウシン</t>
    </rPh>
    <rPh sb="295" eb="296">
      <t>ハカ</t>
    </rPh>
    <rPh sb="297" eb="2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</si>
</sst>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0.01</c:v>
                </c:pt>
                <c:pt idx="1">
                  <c:v>0.7</c:v>
                </c:pt>
                <c:pt idx="2">
                  <c:v>0.85</c:v>
                </c:pt>
                <c:pt idx="3">
                  <c:v>0.5</c:v>
                </c:pt>
                <c:pt idx="4">
                  <c:v>0.21</c:v>
                </c:pt>
              </c:numCache>
            </c:numRef>
          </c:val>
          <c:extLst>
            <c:ext xmlns:c16="http://schemas.microsoft.com/office/drawing/2014/chart" uri="{C3380CC4-5D6E-409C-BE32-E72D297353CC}">
              <c16:uniqueId val="{00000000-8FAB-447D-A615-ED9CD0A5CD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FAB-447D-A615-ED9CD0A5CD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77.11</c:v>
                </c:pt>
                <c:pt idx="1">
                  <c:v>75.94</c:v>
                </c:pt>
                <c:pt idx="2">
                  <c:v>75.72</c:v>
                </c:pt>
                <c:pt idx="3">
                  <c:v>80.040000000000006</c:v>
                </c:pt>
                <c:pt idx="4">
                  <c:v>82.08</c:v>
                </c:pt>
              </c:numCache>
            </c:numRef>
          </c:val>
          <c:extLst>
            <c:ext xmlns:c16="http://schemas.microsoft.com/office/drawing/2014/chart" uri="{C3380CC4-5D6E-409C-BE32-E72D297353CC}">
              <c16:uniqueId val="{00000000-135E-4E4D-81FB-D55EDD9A67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135E-4E4D-81FB-D55EDD9A67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91.94</c:v>
                </c:pt>
                <c:pt idx="1">
                  <c:v>93.54</c:v>
                </c:pt>
                <c:pt idx="2">
                  <c:v>94.53</c:v>
                </c:pt>
                <c:pt idx="3">
                  <c:v>93.2</c:v>
                </c:pt>
                <c:pt idx="4">
                  <c:v>90.47</c:v>
                </c:pt>
              </c:numCache>
            </c:numRef>
          </c:val>
          <c:extLst>
            <c:ext xmlns:c16="http://schemas.microsoft.com/office/drawing/2014/chart" uri="{C3380CC4-5D6E-409C-BE32-E72D297353CC}">
              <c16:uniqueId val="{00000000-A389-40B4-A320-2F5641B21C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A389-40B4-A320-2F5641B21C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111.65</c:v>
                </c:pt>
                <c:pt idx="1">
                  <c:v>111.34</c:v>
                </c:pt>
                <c:pt idx="2">
                  <c:v>107.07</c:v>
                </c:pt>
                <c:pt idx="3">
                  <c:v>111.94</c:v>
                </c:pt>
                <c:pt idx="4">
                  <c:v>107.71</c:v>
                </c:pt>
              </c:numCache>
            </c:numRef>
          </c:val>
          <c:extLst>
            <c:ext xmlns:c16="http://schemas.microsoft.com/office/drawing/2014/chart" uri="{C3380CC4-5D6E-409C-BE32-E72D297353CC}">
              <c16:uniqueId val="{00000000-34D6-4FEE-9FAA-3BEF940F7E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4D6-4FEE-9FAA-3BEF940F7E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47.07</c:v>
                </c:pt>
                <c:pt idx="1">
                  <c:v>41.96</c:v>
                </c:pt>
                <c:pt idx="2">
                  <c:v>43.19</c:v>
                </c:pt>
                <c:pt idx="3">
                  <c:v>43.75</c:v>
                </c:pt>
                <c:pt idx="4">
                  <c:v>42.89</c:v>
                </c:pt>
              </c:numCache>
            </c:numRef>
          </c:val>
          <c:extLst>
            <c:ext xmlns:c16="http://schemas.microsoft.com/office/drawing/2014/chart" uri="{C3380CC4-5D6E-409C-BE32-E72D297353CC}">
              <c16:uniqueId val="{00000000-E16B-4EE7-A5A4-87C4A4A62C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E16B-4EE7-A5A4-87C4A4A62C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c:v>
                </c:pt>
                <c:pt idx="1">
                  <c:v>3.46</c:v>
                </c:pt>
                <c:pt idx="2">
                  <c:v>9.34</c:v>
                </c:pt>
                <c:pt idx="3">
                  <c:v>7.96</c:v>
                </c:pt>
                <c:pt idx="4">
                  <c:v>8.24</c:v>
                </c:pt>
              </c:numCache>
            </c:numRef>
          </c:val>
          <c:extLst>
            <c:ext xmlns:c16="http://schemas.microsoft.com/office/drawing/2014/chart" uri="{C3380CC4-5D6E-409C-BE32-E72D297353CC}">
              <c16:uniqueId val="{00000000-06FC-48CC-92BC-615E4B391B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6FC-48CC-92BC-615E4B391B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25-4590-AD43-61268E8035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225-4590-AD43-61268E8035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246.55</c:v>
                </c:pt>
                <c:pt idx="1">
                  <c:v>350.03</c:v>
                </c:pt>
                <c:pt idx="2">
                  <c:v>299.51</c:v>
                </c:pt>
                <c:pt idx="3">
                  <c:v>261.64999999999998</c:v>
                </c:pt>
                <c:pt idx="4">
                  <c:v>292.12</c:v>
                </c:pt>
              </c:numCache>
            </c:numRef>
          </c:val>
          <c:extLst>
            <c:ext xmlns:c16="http://schemas.microsoft.com/office/drawing/2014/chart" uri="{C3380CC4-5D6E-409C-BE32-E72D297353CC}">
              <c16:uniqueId val="{00000000-4893-4F16-B075-15774CF63B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4893-4F16-B075-15774CF63B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191.09</c:v>
                </c:pt>
                <c:pt idx="1">
                  <c:v>239.71</c:v>
                </c:pt>
                <c:pt idx="2">
                  <c:v>252.39</c:v>
                </c:pt>
                <c:pt idx="3">
                  <c:v>281.31</c:v>
                </c:pt>
                <c:pt idx="4">
                  <c:v>300.19</c:v>
                </c:pt>
              </c:numCache>
            </c:numRef>
          </c:val>
          <c:extLst>
            <c:ext xmlns:c16="http://schemas.microsoft.com/office/drawing/2014/chart" uri="{C3380CC4-5D6E-409C-BE32-E72D297353CC}">
              <c16:uniqueId val="{00000000-D7CC-4C09-9C86-0153BD192F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7CC-4C09-9C86-0153BD192F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110.89</c:v>
                </c:pt>
                <c:pt idx="1">
                  <c:v>110.2</c:v>
                </c:pt>
                <c:pt idx="2">
                  <c:v>104.7</c:v>
                </c:pt>
                <c:pt idx="3">
                  <c:v>109.8</c:v>
                </c:pt>
                <c:pt idx="4">
                  <c:v>103.95</c:v>
                </c:pt>
              </c:numCache>
            </c:numRef>
          </c:val>
          <c:extLst>
            <c:ext xmlns:c16="http://schemas.microsoft.com/office/drawing/2014/chart" uri="{C3380CC4-5D6E-409C-BE32-E72D297353CC}">
              <c16:uniqueId val="{00000000-CEF4-4D08-BD41-ADD931A018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EF4-4D08-BD41-ADD931A018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209.71</c:v>
                </c:pt>
                <c:pt idx="1">
                  <c:v>212.06</c:v>
                </c:pt>
                <c:pt idx="2">
                  <c:v>222.02</c:v>
                </c:pt>
                <c:pt idx="3">
                  <c:v>211.31</c:v>
                </c:pt>
                <c:pt idx="4">
                  <c:v>225.09</c:v>
                </c:pt>
              </c:numCache>
            </c:numRef>
          </c:val>
          <c:extLst>
            <c:ext xmlns:c16="http://schemas.microsoft.com/office/drawing/2014/chart" uri="{C3380CC4-5D6E-409C-BE32-E72D297353CC}">
              <c16:uniqueId val="{00000000-C5FB-4FFE-9E10-CDFA1E2076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5FB-4FFE-9E10-CDFA1E2076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93" zoomScaleNormal="93" workbookViewId="0">
      <selection activeCell="BB7" sqref="BB7:BI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つくばみらい市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52469</v>
      </c>
      <c r="AM8" s="45"/>
      <c r="AN8" s="45"/>
      <c r="AO8" s="45"/>
      <c r="AP8" s="45"/>
      <c r="AQ8" s="45"/>
      <c r="AR8" s="45"/>
      <c r="AS8" s="45"/>
      <c r="AT8" s="46">
        <f>データ!$S$6</f>
        <v>79.16</v>
      </c>
      <c r="AU8" s="47"/>
      <c r="AV8" s="47"/>
      <c r="AW8" s="47"/>
      <c r="AX8" s="47"/>
      <c r="AY8" s="47"/>
      <c r="AZ8" s="47"/>
      <c r="BA8" s="47"/>
      <c r="BB8" s="48">
        <f>データ!$T$6</f>
        <v>662.82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73.44</v>
      </c>
      <c r="J10" s="47"/>
      <c r="K10" s="47"/>
      <c r="L10" s="47"/>
      <c r="M10" s="47"/>
      <c r="N10" s="47"/>
      <c r="O10" s="81"/>
      <c r="P10" s="48">
        <f>データ!$P$6</f>
        <v>94.72</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49831</v>
      </c>
      <c r="AM10" s="45"/>
      <c r="AN10" s="45"/>
      <c r="AO10" s="45"/>
      <c r="AP10" s="45"/>
      <c r="AQ10" s="45"/>
      <c r="AR10" s="45"/>
      <c r="AS10" s="45"/>
      <c r="AT10" s="46">
        <f>データ!$V$6</f>
        <v>79.16</v>
      </c>
      <c r="AU10" s="47"/>
      <c r="AV10" s="47"/>
      <c r="AW10" s="47"/>
      <c r="AX10" s="47"/>
      <c r="AY10" s="47"/>
      <c r="AZ10" s="47"/>
      <c r="BA10" s="47"/>
      <c r="BB10" s="48">
        <f>データ!$W$6</f>
        <v>629.5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7smLKjE7XCk4wf+dbChyjWFf2dmO/BOOUu6N++Z+oUEasQwt/810sU8gDexEtft3UEvnGGatYwbltb5eRYBXg==" saltValue="lmwwXWYErdPHLGX6vkEG9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82350</v>
      </c>
      <c r="D6" s="20">
        <f t="shared" si="3"/>
        <v>46</v>
      </c>
      <c r="E6" s="20">
        <f t="shared" si="3"/>
        <v>1</v>
      </c>
      <c r="F6" s="20">
        <f t="shared" si="3"/>
        <v>0</v>
      </c>
      <c r="G6" s="20">
        <f t="shared" si="3"/>
        <v>1</v>
      </c>
      <c r="H6" s="20" t="str">
        <f t="shared" si="3"/>
        <v>茨城県　つくばみらい市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73.44</v>
      </c>
      <c r="P6" s="21">
        <f t="shared" si="3"/>
        <v>94.72</v>
      </c>
      <c r="Q6" s="21">
        <f t="shared" si="3"/>
        <v>4290</v>
      </c>
      <c r="R6" s="21">
        <f t="shared" si="3"/>
        <v>52469</v>
      </c>
      <c r="S6" s="21">
        <f t="shared" si="3"/>
        <v>79.16</v>
      </c>
      <c r="T6" s="21">
        <f t="shared" si="3"/>
        <v>662.82</v>
      </c>
      <c r="U6" s="21">
        <f t="shared" si="3"/>
        <v>49831</v>
      </c>
      <c r="V6" s="21">
        <f t="shared" si="3"/>
        <v>79.16</v>
      </c>
      <c r="W6" s="21">
        <f t="shared" si="3"/>
        <v>629.5</v>
      </c>
      <c r="X6" s="22">
        <f>IF(X7="",NA(),X7)</f>
        <v>111.65</v>
      </c>
      <c r="Y6" s="22">
        <f t="shared" ref="Y6:AG6" si="4">IF(Y7="",NA(),Y7)</f>
        <v>111.34</v>
      </c>
      <c r="Z6" s="22">
        <f t="shared" si="4"/>
        <v>107.07</v>
      </c>
      <c r="AA6" s="22">
        <f t="shared" si="4"/>
        <v>111.94</v>
      </c>
      <c r="AB6" s="22">
        <f t="shared" si="4"/>
        <v>107.71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246.55</v>
      </c>
      <c r="AU6" s="22">
        <f t="shared" ref="AU6:BC6" si="6">IF(AU7="",NA(),AU7)</f>
        <v>350.03</v>
      </c>
      <c r="AV6" s="22">
        <f t="shared" si="6"/>
        <v>299.51</v>
      </c>
      <c r="AW6" s="22">
        <f t="shared" si="6"/>
        <v>261.64999999999998</v>
      </c>
      <c r="AX6" s="22">
        <f t="shared" si="6"/>
        <v>292.12</v>
      </c>
      <c r="AY6" s="22">
        <f t="shared" si="6"/>
        <v>357.34</v>
      </c>
      <c r="AZ6" s="22">
        <f t="shared" si="6"/>
        <v>366.03</v>
      </c>
      <c r="BA6" s="22">
        <f t="shared" si="6"/>
        <v>365.18</v>
      </c>
      <c r="BB6" s="22">
        <f t="shared" si="6"/>
        <v>327.77</v>
      </c>
      <c r="BC6" s="22">
        <f t="shared" si="6"/>
        <v>338.02</v>
      </c>
      <c r="BD6" s="21" t="str">
        <f>IF(BD7="","",IF(BD7="-","【-】","【"&amp;SUBSTITUTE(TEXT(BD7,"#,##0.00"),"-","△")&amp;"】"))</f>
        <v>【261.51】</v>
      </c>
      <c r="BE6" s="22">
        <f>IF(BE7="",NA(),BE7)</f>
        <v>191.09</v>
      </c>
      <c r="BF6" s="22">
        <f t="shared" ref="BF6:BN6" si="7">IF(BF7="",NA(),BF7)</f>
        <v>239.71</v>
      </c>
      <c r="BG6" s="22">
        <f t="shared" si="7"/>
        <v>252.39</v>
      </c>
      <c r="BH6" s="22">
        <f t="shared" si="7"/>
        <v>281.31</v>
      </c>
      <c r="BI6" s="22">
        <f t="shared" si="7"/>
        <v>300.19</v>
      </c>
      <c r="BJ6" s="22">
        <f t="shared" si="7"/>
        <v>373.69</v>
      </c>
      <c r="BK6" s="22">
        <f t="shared" si="7"/>
        <v>370.12</v>
      </c>
      <c r="BL6" s="22">
        <f t="shared" si="7"/>
        <v>371.65</v>
      </c>
      <c r="BM6" s="22">
        <f t="shared" si="7"/>
        <v>397.1</v>
      </c>
      <c r="BN6" s="22">
        <f t="shared" si="7"/>
        <v>379.91</v>
      </c>
      <c r="BO6" s="21" t="str">
        <f>IF(BO7="","",IF(BO7="-","【-】","【"&amp;SUBSTITUTE(TEXT(BO7,"#,##0.00"),"-","△")&amp;"】"))</f>
        <v>【265.16】</v>
      </c>
      <c r="BP6" s="22">
        <f>IF(BP7="",NA(),BP7)</f>
        <v>110.89</v>
      </c>
      <c r="BQ6" s="22">
        <f t="shared" ref="BQ6:BY6" si="8">IF(BQ7="",NA(),BQ7)</f>
        <v>110.2</v>
      </c>
      <c r="BR6" s="22">
        <f t="shared" si="8"/>
        <v>104.7</v>
      </c>
      <c r="BS6" s="22">
        <f t="shared" si="8"/>
        <v>109.8</v>
      </c>
      <c r="BT6" s="22">
        <f t="shared" si="8"/>
        <v>103.95</v>
      </c>
      <c r="BU6" s="22">
        <f t="shared" si="8"/>
        <v>99.87</v>
      </c>
      <c r="BV6" s="22">
        <f t="shared" si="8"/>
        <v>100.42</v>
      </c>
      <c r="BW6" s="22">
        <f t="shared" si="8"/>
        <v>98.77</v>
      </c>
      <c r="BX6" s="22">
        <f t="shared" si="8"/>
        <v>95.79</v>
      </c>
      <c r="BY6" s="22">
        <f t="shared" si="8"/>
        <v>98.3</v>
      </c>
      <c r="BZ6" s="21" t="str">
        <f>IF(BZ7="","",IF(BZ7="-","【-】","【"&amp;SUBSTITUTE(TEXT(BZ7,"#,##0.00"),"-","△")&amp;"】"))</f>
        <v>【102.35】</v>
      </c>
      <c r="CA6" s="22">
        <f>IF(CA7="",NA(),CA7)</f>
        <v>209.71</v>
      </c>
      <c r="CB6" s="22">
        <f t="shared" ref="CB6:CJ6" si="9">IF(CB7="",NA(),CB7)</f>
        <v>212.06</v>
      </c>
      <c r="CC6" s="22">
        <f t="shared" si="9"/>
        <v>222.02</v>
      </c>
      <c r="CD6" s="22">
        <f t="shared" si="9"/>
        <v>211.31</v>
      </c>
      <c r="CE6" s="22">
        <f t="shared" si="9"/>
        <v>225.09</v>
      </c>
      <c r="CF6" s="22">
        <f t="shared" si="9"/>
        <v>171.81</v>
      </c>
      <c r="CG6" s="22">
        <f t="shared" si="9"/>
        <v>171.67</v>
      </c>
      <c r="CH6" s="22">
        <f t="shared" si="9"/>
        <v>173.67</v>
      </c>
      <c r="CI6" s="22">
        <f t="shared" si="9"/>
        <v>171.13</v>
      </c>
      <c r="CJ6" s="22">
        <f t="shared" si="9"/>
        <v>173.7</v>
      </c>
      <c r="CK6" s="21" t="str">
        <f>IF(CK7="","",IF(CK7="-","【-】","【"&amp;SUBSTITUTE(TEXT(CK7,"#,##0.00"),"-","△")&amp;"】"))</f>
        <v>【167.74】</v>
      </c>
      <c r="CL6" s="22">
        <f>IF(CL7="",NA(),CL7)</f>
        <v>77.11</v>
      </c>
      <c r="CM6" s="22">
        <f t="shared" ref="CM6:CU6" si="10">IF(CM7="",NA(),CM7)</f>
        <v>75.94</v>
      </c>
      <c r="CN6" s="22">
        <f t="shared" si="10"/>
        <v>75.72</v>
      </c>
      <c r="CO6" s="22">
        <f t="shared" si="10"/>
        <v>80.040000000000006</v>
      </c>
      <c r="CP6" s="22">
        <f t="shared" si="10"/>
        <v>82.08</v>
      </c>
      <c r="CQ6" s="22">
        <f t="shared" si="10"/>
        <v>60.03</v>
      </c>
      <c r="CR6" s="22">
        <f t="shared" si="10"/>
        <v>59.74</v>
      </c>
      <c r="CS6" s="22">
        <f t="shared" si="10"/>
        <v>59.67</v>
      </c>
      <c r="CT6" s="22">
        <f t="shared" si="10"/>
        <v>60.12</v>
      </c>
      <c r="CU6" s="22">
        <f t="shared" si="10"/>
        <v>60.34</v>
      </c>
      <c r="CV6" s="21" t="str">
        <f>IF(CV7="","",IF(CV7="-","【-】","【"&amp;SUBSTITUTE(TEXT(CV7,"#,##0.00"),"-","△")&amp;"】"))</f>
        <v>【60.29】</v>
      </c>
      <c r="CW6" s="22">
        <f>IF(CW7="",NA(),CW7)</f>
        <v>91.94</v>
      </c>
      <c r="CX6" s="22">
        <f t="shared" ref="CX6:DF6" si="11">IF(CX7="",NA(),CX7)</f>
        <v>93.54</v>
      </c>
      <c r="CY6" s="22">
        <f t="shared" si="11"/>
        <v>94.53</v>
      </c>
      <c r="CZ6" s="22">
        <f t="shared" si="11"/>
        <v>93.2</v>
      </c>
      <c r="DA6" s="22">
        <f t="shared" si="11"/>
        <v>90.47</v>
      </c>
      <c r="DB6" s="22">
        <f t="shared" si="11"/>
        <v>84.81</v>
      </c>
      <c r="DC6" s="22">
        <f t="shared" si="11"/>
        <v>84.8</v>
      </c>
      <c r="DD6" s="22">
        <f t="shared" si="11"/>
        <v>84.6</v>
      </c>
      <c r="DE6" s="22">
        <f t="shared" si="11"/>
        <v>84.24</v>
      </c>
      <c r="DF6" s="22">
        <f t="shared" si="11"/>
        <v>84.19</v>
      </c>
      <c r="DG6" s="21" t="str">
        <f>IF(DG7="","",IF(DG7="-","【-】","【"&amp;SUBSTITUTE(TEXT(DG7,"#,##0.00"),"-","△")&amp;"】"))</f>
        <v>【90.12】</v>
      </c>
      <c r="DH6" s="22">
        <f>IF(DH7="",NA(),DH7)</f>
        <v>47.07</v>
      </c>
      <c r="DI6" s="22">
        <f t="shared" ref="DI6:DQ6" si="12">IF(DI7="",NA(),DI7)</f>
        <v>41.96</v>
      </c>
      <c r="DJ6" s="22">
        <f t="shared" si="12"/>
        <v>43.19</v>
      </c>
      <c r="DK6" s="22">
        <f t="shared" si="12"/>
        <v>43.75</v>
      </c>
      <c r="DL6" s="22">
        <f t="shared" si="12"/>
        <v>42.89</v>
      </c>
      <c r="DM6" s="22">
        <f t="shared" si="12"/>
        <v>47.28</v>
      </c>
      <c r="DN6" s="22">
        <f t="shared" si="12"/>
        <v>47.66</v>
      </c>
      <c r="DO6" s="22">
        <f t="shared" si="12"/>
        <v>48.17</v>
      </c>
      <c r="DP6" s="22">
        <f t="shared" si="12"/>
        <v>48.83</v>
      </c>
      <c r="DQ6" s="22">
        <f t="shared" si="12"/>
        <v>49.96</v>
      </c>
      <c r="DR6" s="21" t="str">
        <f>IF(DR7="","",IF(DR7="-","【-】","【"&amp;SUBSTITUTE(TEXT(DR7,"#,##0.00"),"-","△")&amp;"】"))</f>
        <v>【50.88】</v>
      </c>
      <c r="DS6" s="22">
        <f>IF(DS7="",NA(),DS7)</f>
        <v>2</v>
      </c>
      <c r="DT6" s="22">
        <f t="shared" ref="DT6:EB6" si="13">IF(DT7="",NA(),DT7)</f>
        <v>3.46</v>
      </c>
      <c r="DU6" s="22">
        <f t="shared" si="13"/>
        <v>9.34</v>
      </c>
      <c r="DV6" s="22">
        <f t="shared" si="13"/>
        <v>7.96</v>
      </c>
      <c r="DW6" s="22">
        <f t="shared" si="13"/>
        <v>8.24</v>
      </c>
      <c r="DX6" s="22">
        <f t="shared" si="13"/>
        <v>12.19</v>
      </c>
      <c r="DY6" s="22">
        <f t="shared" si="13"/>
        <v>15.1</v>
      </c>
      <c r="DZ6" s="22">
        <f t="shared" si="13"/>
        <v>17.12</v>
      </c>
      <c r="EA6" s="22">
        <f t="shared" si="13"/>
        <v>18.18</v>
      </c>
      <c r="EB6" s="22">
        <f t="shared" si="13"/>
        <v>19.32</v>
      </c>
      <c r="EC6" s="21" t="str">
        <f>IF(EC7="","",IF(EC7="-","【-】","【"&amp;SUBSTITUTE(TEXT(EC7,"#,##0.00"),"-","△")&amp;"】"))</f>
        <v>【22.30】</v>
      </c>
      <c r="ED6" s="22">
        <f>IF(ED7="",NA(),ED7)</f>
        <v>0.01</v>
      </c>
      <c r="EE6" s="22">
        <f t="shared" ref="EE6:EM6" si="14">IF(EE7="",NA(),EE7)</f>
        <v>0.7</v>
      </c>
      <c r="EF6" s="22">
        <f t="shared" si="14"/>
        <v>0.85</v>
      </c>
      <c r="EG6" s="22">
        <f t="shared" si="14"/>
        <v>0.5</v>
      </c>
      <c r="EH6" s="22">
        <f t="shared" si="14"/>
        <v>0.21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82350</v>
      </c>
      <c r="D7" s="24">
        <v>46</v>
      </c>
      <c r="E7" s="24">
        <v>1</v>
      </c>
      <c r="F7" s="24">
        <v>0</v>
      </c>
      <c r="G7" s="24">
        <v>1</v>
      </c>
      <c r="H7" s="24" t="s">
        <v>93</v>
      </c>
      <c r="I7" s="24" t="s">
        <v>94</v>
      </c>
      <c r="J7" s="24" t="s">
        <v>95</v>
      </c>
      <c r="K7" s="24" t="s">
        <v>96</v>
      </c>
      <c r="L7" s="24" t="s">
        <v>97</v>
      </c>
      <c r="M7" s="24" t="s">
        <v>98</v>
      </c>
      <c r="N7" s="25" t="s">
        <v>99</v>
      </c>
      <c r="O7" s="25">
        <v>73.44</v>
      </c>
      <c r="P7" s="25">
        <v>94.72</v>
      </c>
      <c r="Q7" s="25">
        <v>4290</v>
      </c>
      <c r="R7" s="25">
        <v>52469</v>
      </c>
      <c r="S7" s="25">
        <v>79.16</v>
      </c>
      <c r="T7" s="25">
        <v>662.82</v>
      </c>
      <c r="U7" s="25">
        <v>49831</v>
      </c>
      <c r="V7" s="25">
        <v>79.16</v>
      </c>
      <c r="W7" s="25">
        <v>629.5</v>
      </c>
      <c r="X7" s="25">
        <v>111.65</v>
      </c>
      <c r="Y7" s="25">
        <v>111.34</v>
      </c>
      <c r="Z7" s="25">
        <v>107.07</v>
      </c>
      <c r="AA7" s="25">
        <v>111.94</v>
      </c>
      <c r="AB7" s="25">
        <v>107.71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246.55</v>
      </c>
      <c r="AU7" s="25">
        <v>350.03</v>
      </c>
      <c r="AV7" s="25">
        <v>299.51</v>
      </c>
      <c r="AW7" s="25">
        <v>261.64999999999998</v>
      </c>
      <c r="AX7" s="25">
        <v>292.12</v>
      </c>
      <c r="AY7" s="25">
        <v>357.34</v>
      </c>
      <c r="AZ7" s="25">
        <v>366.03</v>
      </c>
      <c r="BA7" s="25">
        <v>365.18</v>
      </c>
      <c r="BB7" s="25">
        <v>327.77</v>
      </c>
      <c r="BC7" s="25">
        <v>338.02</v>
      </c>
      <c r="BD7" s="25">
        <v>261.51</v>
      </c>
      <c r="BE7" s="25">
        <v>191.09</v>
      </c>
      <c r="BF7" s="25">
        <v>239.71</v>
      </c>
      <c r="BG7" s="25">
        <v>252.39</v>
      </c>
      <c r="BH7" s="25">
        <v>281.31</v>
      </c>
      <c r="BI7" s="25">
        <v>300.19</v>
      </c>
      <c r="BJ7" s="25">
        <v>373.69</v>
      </c>
      <c r="BK7" s="25">
        <v>370.12</v>
      </c>
      <c r="BL7" s="25">
        <v>371.65</v>
      </c>
      <c r="BM7" s="25">
        <v>397.1</v>
      </c>
      <c r="BN7" s="25">
        <v>379.91</v>
      </c>
      <c r="BO7" s="25">
        <v>265.16000000000003</v>
      </c>
      <c r="BP7" s="25">
        <v>110.89</v>
      </c>
      <c r="BQ7" s="25">
        <v>110.2</v>
      </c>
      <c r="BR7" s="25">
        <v>104.7</v>
      </c>
      <c r="BS7" s="25">
        <v>109.8</v>
      </c>
      <c r="BT7" s="25">
        <v>103.95</v>
      </c>
      <c r="BU7" s="25">
        <v>99.87</v>
      </c>
      <c r="BV7" s="25">
        <v>100.42</v>
      </c>
      <c r="BW7" s="25">
        <v>98.77</v>
      </c>
      <c r="BX7" s="25">
        <v>95.79</v>
      </c>
      <c r="BY7" s="25">
        <v>98.3</v>
      </c>
      <c r="BZ7" s="25">
        <v>102.35</v>
      </c>
      <c r="CA7" s="25">
        <v>209.71</v>
      </c>
      <c r="CB7" s="25">
        <v>212.06</v>
      </c>
      <c r="CC7" s="25">
        <v>222.02</v>
      </c>
      <c r="CD7" s="25">
        <v>211.31</v>
      </c>
      <c r="CE7" s="25">
        <v>225.09</v>
      </c>
      <c r="CF7" s="25">
        <v>171.81</v>
      </c>
      <c r="CG7" s="25">
        <v>171.67</v>
      </c>
      <c r="CH7" s="25">
        <v>173.67</v>
      </c>
      <c r="CI7" s="25">
        <v>171.13</v>
      </c>
      <c r="CJ7" s="25">
        <v>173.7</v>
      </c>
      <c r="CK7" s="25">
        <v>167.74</v>
      </c>
      <c r="CL7" s="25">
        <v>77.11</v>
      </c>
      <c r="CM7" s="25">
        <v>75.94</v>
      </c>
      <c r="CN7" s="25">
        <v>75.72</v>
      </c>
      <c r="CO7" s="25">
        <v>80.040000000000006</v>
      </c>
      <c r="CP7" s="25">
        <v>82.08</v>
      </c>
      <c r="CQ7" s="25">
        <v>60.03</v>
      </c>
      <c r="CR7" s="25">
        <v>59.74</v>
      </c>
      <c r="CS7" s="25">
        <v>59.67</v>
      </c>
      <c r="CT7" s="25">
        <v>60.12</v>
      </c>
      <c r="CU7" s="25">
        <v>60.34</v>
      </c>
      <c r="CV7" s="25">
        <v>60.29</v>
      </c>
      <c r="CW7" s="25">
        <v>91.94</v>
      </c>
      <c r="CX7" s="25">
        <v>93.54</v>
      </c>
      <c r="CY7" s="25">
        <v>94.53</v>
      </c>
      <c r="CZ7" s="25">
        <v>93.2</v>
      </c>
      <c r="DA7" s="25">
        <v>90.47</v>
      </c>
      <c r="DB7" s="25">
        <v>84.81</v>
      </c>
      <c r="DC7" s="25">
        <v>84.8</v>
      </c>
      <c r="DD7" s="25">
        <v>84.6</v>
      </c>
      <c r="DE7" s="25">
        <v>84.24</v>
      </c>
      <c r="DF7" s="25">
        <v>84.19</v>
      </c>
      <c r="DG7" s="25">
        <v>90.12</v>
      </c>
      <c r="DH7" s="25">
        <v>47.07</v>
      </c>
      <c r="DI7" s="25">
        <v>41.96</v>
      </c>
      <c r="DJ7" s="25">
        <v>43.19</v>
      </c>
      <c r="DK7" s="25">
        <v>43.75</v>
      </c>
      <c r="DL7" s="25">
        <v>42.89</v>
      </c>
      <c r="DM7" s="25">
        <v>47.28</v>
      </c>
      <c r="DN7" s="25">
        <v>47.66</v>
      </c>
      <c r="DO7" s="25">
        <v>48.17</v>
      </c>
      <c r="DP7" s="25">
        <v>48.83</v>
      </c>
      <c r="DQ7" s="25">
        <v>49.96</v>
      </c>
      <c r="DR7" s="25">
        <v>50.88</v>
      </c>
      <c r="DS7" s="25">
        <v>2</v>
      </c>
      <c r="DT7" s="25">
        <v>3.46</v>
      </c>
      <c r="DU7" s="25">
        <v>9.34</v>
      </c>
      <c r="DV7" s="25">
        <v>7.96</v>
      </c>
      <c r="DW7" s="25">
        <v>8.24</v>
      </c>
      <c r="DX7" s="25">
        <v>12.19</v>
      </c>
      <c r="DY7" s="25">
        <v>15.1</v>
      </c>
      <c r="DZ7" s="25">
        <v>17.12</v>
      </c>
      <c r="EA7" s="25">
        <v>18.18</v>
      </c>
      <c r="EB7" s="25">
        <v>19.32</v>
      </c>
      <c r="EC7" s="25">
        <v>22.3</v>
      </c>
      <c r="ED7" s="25">
        <v>0.01</v>
      </c>
      <c r="EE7" s="25">
        <v>0.7</v>
      </c>
      <c r="EF7" s="25">
        <v>0.85</v>
      </c>
      <c r="EG7" s="25">
        <v>0.5</v>
      </c>
      <c r="EH7" s="25">
        <v>0.21</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2023-01-13T01:24:43Z</cp:lastPrinted>
  <dcterms:created xsi:type="dcterms:W3CDTF">2022-12-01T00:54:45Z</dcterms:created>
  <dcterms:modified xsi:type="dcterms:W3CDTF">2023-02-07T01:41:39Z</dcterms:modified>
  <cp:category/>
</cp:coreProperties>
</file>