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30_鉾田市\"/>
    </mc:Choice>
  </mc:AlternateContent>
  <workbookProtection workbookAlgorithmName="SHA-512" workbookHashValue="yGuQm6OPP/jVl4p07IC2yVgN8zyXQumMfi7nxIbMrOdXBWUUvkEp90OpO4WWZWDeceqnofto8Mclr31UlT/MRQ==" workbookSaltValue="ex+V1TBqeKZTtSNkP7Vix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<sst xmlns="http://schemas.openxmlformats.org/spreadsheetml/2006/main" count="228" uniqueCount="113">
  <si>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</si>
  <si>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</si>
  <si>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</si>
  <si>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</si>
  <si>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</si>
  <si>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</si>
  <si>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</si>
  <si>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</si>
  <si>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</si>
  <si>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</si>
  <si>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</si>
  <si>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</si>
  <si>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</si>
  <si>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</si>
  <si>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</si>
  <si>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</si>
  <si>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</si>
  <si>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</si>
  <si>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</si>
  <si>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</si>
  <si>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</si>
  <si>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</si>
  <si>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</si>
  <si>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</si>
  <si>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</si>
  <si>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</si>
  <si>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</si>
  <si>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</si>
  <si>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</si>
  <si>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</si>
  <si>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</si>
  <si>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</si>
  <si>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</si>
  <si>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</si>
  <si>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</si>
  <si>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</si>
  <si>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</si>
  <si>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</si>
  <si>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</si>
  <si>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</si>
  <si>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</si>
  <si>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</si>
  <si>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</si>
  <si>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</si>
  <si>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</si>
  <si>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</si>
  <si>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</si>
  <si>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</si>
  <si>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</si>
  <si>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</si>
  <si>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</si>
  <si>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</si>
  <si>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</si>
  <si>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</si>
  <si>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</si>
  <si>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</si>
  <si>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</si>
  <si>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</si>
  <si>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</si>
  <si>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</si>
  <si>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</si>
  <si>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</si>
  <si>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</si>
  <si>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</si>
  <si>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</si>
  <si>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</si>
  <si>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</si>
  <si>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</si>
  <si>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</si>
  <si>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</si>
  <si>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</si>
  <si>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</si>
  <si>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</si>
  <si>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</si>
  <si>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</si>
  <si>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</si>
  <si>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</si>
  <si>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</si>
  <si>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</si>
  <si>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</si>
  <si>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</si>
  <si>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</si>
  <si>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</si>
  <si>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</si>
  <si>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</si>
  <si>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</si>
  <si>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</si>
  <si>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</si>
  <si>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</si>
  <si>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</si>
  <si>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</si>
  <si>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</si>
  <si>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</si>
  <si>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鉾田市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</si>
  <si>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</si>
  <si>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</si>
  <si>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</si>
  <si>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</si>
  <si>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</si>
  <si>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</si>
  <si>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</si>
  <si>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</si>
  <si>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</si>
  <si>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</si>
  <si>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</si>
  <si>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</si>
  <si>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</si>
  <si>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</si>
  <si>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</si>
  <si>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</si>
  <si>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当事業体は昭和63年より簡易水道として事業を開始した比較的新しい事業体であり、管路の老朽化を迎えるまでに比較的猶予がある。
　しかし、他事業体よりも短期間で管路整備を進めてきた背景があり、集中的に更新時期を迎えることになるため、管路の老朽化に対して事業費の平準化を検討する必要がある。</t>
    <phoneticPr fontId="4"/>
  </si>
  <si>
    <t>　施設の規模に対して配水量が少ないことや水道普及率が低いことが、経営の課題となっている。
　未だ水道を利用していない方々に、安心安全で安定供給可能な水道への理解を深め、水道への認識を改善させることによって、水道普及率を向上させ、使用水量の増加を促すことで市からの繰入金に頼らない事業運営を目標とする。
　資産老朽化に対しては、修繕を適宜実施することで、施設の維持に努めるとともに、更新計画を作成し計画的な更新工事を実施していく。</t>
    <phoneticPr fontId="4"/>
  </si>
  <si>
    <t>　①経常収支比率は100％を確保しており、収支がほぼ均衡している状況にある。令和2年度中に水道料金を統一したことから数値は改善したが、今後も給水収益を増加させ、更なる費用削減を必要とする。⑤料金回収率は6割程度であり、市からの繰入金で経営が補われているが、管路の布設整備が平成25年度にほぼ完了したことにより、有収水量が年々増加する傾向にあり、料金回収率も徐々に改善が見込まれている。③流動比率は100％を超えており、支払能力は担保されているが、建設改良費を留保資金から支出しているため減少傾向にある。企業債残高を注視しつつ企業債を借入れ、支出の平準化を図るとともに、流動資産（現金）を確保していく必要がある。④企業債残高対給水収益比率は高い数値となっているが、給水収益が少なく、施設整備後間もないため、企業債残高が多いことによる。⑥給水原価は類似団体と比較すると約2.5倍と高い数値となっている。施設規模に対して年間有収水量が少なく、減価償却費や支払利息等の経常経費が多くなっていることが要因である。⑦施設利用率は低い数値となっているが、有収水量の増加により徐々に改善されていくものと考えられる。⑧有収率は管路整備後間もないため、高い数値を保っているので、定期的な維持修繕により数値を保つ必要がある。
　地域性により、飲用可能な地下水を使用している世帯が多いことや、可住面積が広く住居が点在しているため施設整備費が嵩んでいること等が経営状況に反映されている。</t>
    <rPh sb="38" eb="40">
      <t>レイワ</t>
    </rPh>
    <rPh sb="41" eb="43">
      <t>ネンド</t>
    </rPh>
    <rPh sb="43" eb="44">
      <t>チュウ</t>
    </rPh>
    <rPh sb="45" eb="47">
      <t>スイドウ</t>
    </rPh>
    <rPh sb="47" eb="49">
      <t>リョウキン</t>
    </rPh>
    <rPh sb="50" eb="52">
      <t>トウイツ</t>
    </rPh>
    <rPh sb="67" eb="69">
      <t>コンゴ</t>
    </rPh>
    <rPh sb="382" eb="383">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</si>
</sst>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0.12</c:v>
                </c:pt>
                <c:pt idx="1">
                  <c:v>0.22</c:v>
                </c:pt>
                <c:pt idx="2">
                  <c:v>0.21</c:v>
                </c:pt>
                <c:pt idx="3">
                  <c:v>0.16</c:v>
                </c:pt>
                <c:pt idx="4">
                  <c:v>0.23</c:v>
                </c:pt>
              </c:numCache>
            </c:numRef>
          </c:val>
          <c:extLst>
            <c:ext xmlns:c16="http://schemas.microsoft.com/office/drawing/2014/chart" uri="{C3380CC4-5D6E-409C-BE32-E72D297353CC}">
              <c16:uniqueId val="{00000000-52AB-466F-B553-B832AD5386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52AB-466F-B553-B832AD5386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31.21</c:v>
                </c:pt>
                <c:pt idx="1">
                  <c:v>32.74</c:v>
                </c:pt>
                <c:pt idx="2">
                  <c:v>33.94</c:v>
                </c:pt>
                <c:pt idx="3">
                  <c:v>33.19</c:v>
                </c:pt>
                <c:pt idx="4">
                  <c:v>34.46</c:v>
                </c:pt>
              </c:numCache>
            </c:numRef>
          </c:val>
          <c:extLst>
            <c:ext xmlns:c16="http://schemas.microsoft.com/office/drawing/2014/chart" uri="{C3380CC4-5D6E-409C-BE32-E72D297353CC}">
              <c16:uniqueId val="{00000000-1804-4D85-9844-F4D39098A4F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1804-4D85-9844-F4D39098A4F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93.57</c:v>
                </c:pt>
                <c:pt idx="1">
                  <c:v>92.46</c:v>
                </c:pt>
                <c:pt idx="2">
                  <c:v>91.46</c:v>
                </c:pt>
                <c:pt idx="3">
                  <c:v>92.83</c:v>
                </c:pt>
                <c:pt idx="4">
                  <c:v>92.03</c:v>
                </c:pt>
              </c:numCache>
            </c:numRef>
          </c:val>
          <c:extLst>
            <c:ext xmlns:c16="http://schemas.microsoft.com/office/drawing/2014/chart" uri="{C3380CC4-5D6E-409C-BE32-E72D297353CC}">
              <c16:uniqueId val="{00000000-FD97-437A-A449-7CB79654DE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FD97-437A-A449-7CB79654DE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101.5</c:v>
                </c:pt>
                <c:pt idx="1">
                  <c:v>101.91</c:v>
                </c:pt>
                <c:pt idx="2">
                  <c:v>101.97</c:v>
                </c:pt>
                <c:pt idx="3">
                  <c:v>101.54</c:v>
                </c:pt>
                <c:pt idx="4">
                  <c:v>104.64</c:v>
                </c:pt>
              </c:numCache>
            </c:numRef>
          </c:val>
          <c:extLst>
            <c:ext xmlns:c16="http://schemas.microsoft.com/office/drawing/2014/chart" uri="{C3380CC4-5D6E-409C-BE32-E72D297353CC}">
              <c16:uniqueId val="{00000000-6502-4274-B0B1-08D81AE268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6502-4274-B0B1-08D81AE268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38.61</c:v>
                </c:pt>
                <c:pt idx="1">
                  <c:v>40.75</c:v>
                </c:pt>
                <c:pt idx="2">
                  <c:v>42.84</c:v>
                </c:pt>
                <c:pt idx="3">
                  <c:v>45.04</c:v>
                </c:pt>
                <c:pt idx="4">
                  <c:v>46.77</c:v>
                </c:pt>
              </c:numCache>
            </c:numRef>
          </c:val>
          <c:extLst>
            <c:ext xmlns:c16="http://schemas.microsoft.com/office/drawing/2014/chart" uri="{C3380CC4-5D6E-409C-BE32-E72D297353CC}">
              <c16:uniqueId val="{00000000-33AA-450B-9BCF-14A2FAEDB9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33AA-450B-9BCF-14A2FAEDB9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DB-47A7-A583-5E7C0D73FA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9EDB-47A7-A583-5E7C0D73FA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2E-418D-95BF-77F012F7B0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B92E-418D-95BF-77F012F7B0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266.98</c:v>
                </c:pt>
                <c:pt idx="1">
                  <c:v>259.23</c:v>
                </c:pt>
                <c:pt idx="2">
                  <c:v>260.54000000000002</c:v>
                </c:pt>
                <c:pt idx="3">
                  <c:v>247.76</c:v>
                </c:pt>
                <c:pt idx="4">
                  <c:v>214.21</c:v>
                </c:pt>
              </c:numCache>
            </c:numRef>
          </c:val>
          <c:extLst>
            <c:ext xmlns:c16="http://schemas.microsoft.com/office/drawing/2014/chart" uri="{C3380CC4-5D6E-409C-BE32-E72D297353CC}">
              <c16:uniqueId val="{00000000-52DB-45E5-8550-37B67753FD1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52DB-45E5-8550-37B67753FD1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1018.74</c:v>
                </c:pt>
                <c:pt idx="1">
                  <c:v>917.92</c:v>
                </c:pt>
                <c:pt idx="2">
                  <c:v>840.31</c:v>
                </c:pt>
                <c:pt idx="3">
                  <c:v>815.41</c:v>
                </c:pt>
                <c:pt idx="4">
                  <c:v>760.93</c:v>
                </c:pt>
              </c:numCache>
            </c:numRef>
          </c:val>
          <c:extLst>
            <c:ext xmlns:c16="http://schemas.microsoft.com/office/drawing/2014/chart" uri="{C3380CC4-5D6E-409C-BE32-E72D297353CC}">
              <c16:uniqueId val="{00000000-356C-41A4-BC0C-96BE03AC04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356C-41A4-BC0C-96BE03AC04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56.43</c:v>
                </c:pt>
                <c:pt idx="1">
                  <c:v>58.4</c:v>
                </c:pt>
                <c:pt idx="2">
                  <c:v>59.55</c:v>
                </c:pt>
                <c:pt idx="3">
                  <c:v>59.42</c:v>
                </c:pt>
                <c:pt idx="4">
                  <c:v>64.680000000000007</c:v>
                </c:pt>
              </c:numCache>
            </c:numRef>
          </c:val>
          <c:extLst>
            <c:ext xmlns:c16="http://schemas.microsoft.com/office/drawing/2014/chart" uri="{C3380CC4-5D6E-409C-BE32-E72D297353CC}">
              <c16:uniqueId val="{00000000-2DAE-47E3-AEC8-2CE2ED2B52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2DAE-47E3-AEC8-2CE2ED2B52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461.84</c:v>
                </c:pt>
                <c:pt idx="1">
                  <c:v>441.74</c:v>
                </c:pt>
                <c:pt idx="2">
                  <c:v>428.64</c:v>
                </c:pt>
                <c:pt idx="3">
                  <c:v>428.5</c:v>
                </c:pt>
                <c:pt idx="4">
                  <c:v>403.05</c:v>
                </c:pt>
              </c:numCache>
            </c:numRef>
          </c:val>
          <c:extLst>
            <c:ext xmlns:c16="http://schemas.microsoft.com/office/drawing/2014/chart" uri="{C3380CC4-5D6E-409C-BE32-E72D297353CC}">
              <c16:uniqueId val="{00000000-45C2-4062-8F36-F116E6F5CC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45C2-4062-8F36-F116E6F5CC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茨城県　鉾田市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48160</v>
      </c>
      <c r="AM8" s="61"/>
      <c r="AN8" s="61"/>
      <c r="AO8" s="61"/>
      <c r="AP8" s="61"/>
      <c r="AQ8" s="61"/>
      <c r="AR8" s="61"/>
      <c r="AS8" s="61"/>
      <c r="AT8" s="52">
        <f>データ!$S$6</f>
        <v>207.6</v>
      </c>
      <c r="AU8" s="53"/>
      <c r="AV8" s="53"/>
      <c r="AW8" s="53"/>
      <c r="AX8" s="53"/>
      <c r="AY8" s="53"/>
      <c r="AZ8" s="53"/>
      <c r="BA8" s="53"/>
      <c r="BB8" s="54">
        <f>データ!$T$6</f>
        <v>231.98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69.260000000000005</v>
      </c>
      <c r="J10" s="53"/>
      <c r="K10" s="53"/>
      <c r="L10" s="53"/>
      <c r="M10" s="53"/>
      <c r="N10" s="53"/>
      <c r="O10" s="64"/>
      <c r="P10" s="54">
        <f>データ!$P$6</f>
        <v>85.19</v>
      </c>
      <c r="Q10" s="54"/>
      <c r="R10" s="54"/>
      <c r="S10" s="54"/>
      <c r="T10" s="54"/>
      <c r="U10" s="54"/>
      <c r="V10" s="54"/>
      <c r="W10" s="61">
        <f>データ!$Q$6</f>
        <v>4455</v>
      </c>
      <c r="X10" s="61"/>
      <c r="Y10" s="61"/>
      <c r="Z10" s="61"/>
      <c r="AA10" s="61"/>
      <c r="AB10" s="61"/>
      <c r="AC10" s="61"/>
      <c r="AD10" s="2"/>
      <c r="AE10" s="2"/>
      <c r="AF10" s="2"/>
      <c r="AG10" s="2"/>
      <c r="AH10" s="4"/>
      <c r="AI10" s="4"/>
      <c r="AJ10" s="4"/>
      <c r="AK10" s="4"/>
      <c r="AL10" s="61">
        <f>データ!$U$6</f>
        <v>40916</v>
      </c>
      <c r="AM10" s="61"/>
      <c r="AN10" s="61"/>
      <c r="AO10" s="61"/>
      <c r="AP10" s="61"/>
      <c r="AQ10" s="61"/>
      <c r="AR10" s="61"/>
      <c r="AS10" s="61"/>
      <c r="AT10" s="52">
        <f>データ!$V$6</f>
        <v>203.26</v>
      </c>
      <c r="AU10" s="53"/>
      <c r="AV10" s="53"/>
      <c r="AW10" s="53"/>
      <c r="AX10" s="53"/>
      <c r="AY10" s="53"/>
      <c r="AZ10" s="53"/>
      <c r="BA10" s="53"/>
      <c r="BB10" s="54">
        <f>データ!$W$6</f>
        <v>201.3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VwS1ju+kRweBdnx92iR2PF5dR2q7J74VDaMV6+VBPzb6CSS8D7/XxMNr9h13WvpjEOgQs0nn8nqd5wY6o3hrw==" saltValue="POIBHzgaYmDwy/0vHF78x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82341</v>
      </c>
      <c r="D6" s="34">
        <f t="shared" si="3"/>
        <v>46</v>
      </c>
      <c r="E6" s="34">
        <f t="shared" si="3"/>
        <v>1</v>
      </c>
      <c r="F6" s="34">
        <f t="shared" si="3"/>
        <v>0</v>
      </c>
      <c r="G6" s="34">
        <f t="shared" si="3"/>
        <v>1</v>
      </c>
      <c r="H6" s="34" t="str">
        <f t="shared" si="3"/>
        <v>茨城県　鉾田市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69.260000000000005</v>
      </c>
      <c r="P6" s="35">
        <f t="shared" si="3"/>
        <v>85.19</v>
      </c>
      <c r="Q6" s="35">
        <f t="shared" si="3"/>
        <v>4455</v>
      </c>
      <c r="R6" s="35">
        <f t="shared" si="3"/>
        <v>48160</v>
      </c>
      <c r="S6" s="35">
        <f t="shared" si="3"/>
        <v>207.6</v>
      </c>
      <c r="T6" s="35">
        <f t="shared" si="3"/>
        <v>231.98</v>
      </c>
      <c r="U6" s="35">
        <f t="shared" si="3"/>
        <v>40916</v>
      </c>
      <c r="V6" s="35">
        <f t="shared" si="3"/>
        <v>203.26</v>
      </c>
      <c r="W6" s="35">
        <f t="shared" si="3"/>
        <v>201.3</v>
      </c>
      <c r="X6" s="36">
        <f>IF(X7="",NA(),X7)</f>
        <v>101.5</v>
      </c>
      <c r="Y6" s="36">
        <f t="shared" ref="Y6:AG6" si="4">IF(Y7="",NA(),Y7)</f>
        <v>101.91</v>
      </c>
      <c r="Z6" s="36">
        <f t="shared" si="4"/>
        <v>101.97</v>
      </c>
      <c r="AA6" s="36">
        <f t="shared" si="4"/>
        <v>101.54</v>
      </c>
      <c r="AB6" s="36">
        <f t="shared" si="4"/>
        <v>104.64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266.98</v>
      </c>
      <c r="AU6" s="36">
        <f t="shared" ref="AU6:BC6" si="6">IF(AU7="",NA(),AU7)</f>
        <v>259.23</v>
      </c>
      <c r="AV6" s="36">
        <f t="shared" si="6"/>
        <v>260.54000000000002</v>
      </c>
      <c r="AW6" s="36">
        <f t="shared" si="6"/>
        <v>247.76</v>
      </c>
      <c r="AX6" s="36">
        <f t="shared" si="6"/>
        <v>214.21</v>
      </c>
      <c r="AY6" s="36">
        <f t="shared" si="6"/>
        <v>377.63</v>
      </c>
      <c r="AZ6" s="36">
        <f t="shared" si="6"/>
        <v>357.34</v>
      </c>
      <c r="BA6" s="36">
        <f t="shared" si="6"/>
        <v>366.03</v>
      </c>
      <c r="BB6" s="36">
        <f t="shared" si="6"/>
        <v>365.18</v>
      </c>
      <c r="BC6" s="36">
        <f t="shared" si="6"/>
        <v>327.77</v>
      </c>
      <c r="BD6" s="35" t="str">
        <f>IF(BD7="","",IF(BD7="-","【-】","【"&amp;SUBSTITUTE(TEXT(BD7,"#,##0.00"),"-","△")&amp;"】"))</f>
        <v>【260.31】</v>
      </c>
      <c r="BE6" s="36">
        <f>IF(BE7="",NA(),BE7)</f>
        <v>1018.74</v>
      </c>
      <c r="BF6" s="36">
        <f t="shared" ref="BF6:BN6" si="7">IF(BF7="",NA(),BF7)</f>
        <v>917.92</v>
      </c>
      <c r="BG6" s="36">
        <f t="shared" si="7"/>
        <v>840.31</v>
      </c>
      <c r="BH6" s="36">
        <f t="shared" si="7"/>
        <v>815.41</v>
      </c>
      <c r="BI6" s="36">
        <f t="shared" si="7"/>
        <v>760.93</v>
      </c>
      <c r="BJ6" s="36">
        <f t="shared" si="7"/>
        <v>364.71</v>
      </c>
      <c r="BK6" s="36">
        <f t="shared" si="7"/>
        <v>373.69</v>
      </c>
      <c r="BL6" s="36">
        <f t="shared" si="7"/>
        <v>370.12</v>
      </c>
      <c r="BM6" s="36">
        <f t="shared" si="7"/>
        <v>371.65</v>
      </c>
      <c r="BN6" s="36">
        <f t="shared" si="7"/>
        <v>397.1</v>
      </c>
      <c r="BO6" s="35" t="str">
        <f>IF(BO7="","",IF(BO7="-","【-】","【"&amp;SUBSTITUTE(TEXT(BO7,"#,##0.00"),"-","△")&amp;"】"))</f>
        <v>【275.67】</v>
      </c>
      <c r="BP6" s="36">
        <f>IF(BP7="",NA(),BP7)</f>
        <v>56.43</v>
      </c>
      <c r="BQ6" s="36">
        <f t="shared" ref="BQ6:BY6" si="8">IF(BQ7="",NA(),BQ7)</f>
        <v>58.4</v>
      </c>
      <c r="BR6" s="36">
        <f t="shared" si="8"/>
        <v>59.55</v>
      </c>
      <c r="BS6" s="36">
        <f t="shared" si="8"/>
        <v>59.42</v>
      </c>
      <c r="BT6" s="36">
        <f t="shared" si="8"/>
        <v>64.680000000000007</v>
      </c>
      <c r="BU6" s="36">
        <f t="shared" si="8"/>
        <v>100.65</v>
      </c>
      <c r="BV6" s="36">
        <f t="shared" si="8"/>
        <v>99.87</v>
      </c>
      <c r="BW6" s="36">
        <f t="shared" si="8"/>
        <v>100.42</v>
      </c>
      <c r="BX6" s="36">
        <f t="shared" si="8"/>
        <v>98.77</v>
      </c>
      <c r="BY6" s="36">
        <f t="shared" si="8"/>
        <v>95.79</v>
      </c>
      <c r="BZ6" s="35" t="str">
        <f>IF(BZ7="","",IF(BZ7="-","【-】","【"&amp;SUBSTITUTE(TEXT(BZ7,"#,##0.00"),"-","△")&amp;"】"))</f>
        <v>【100.05】</v>
      </c>
      <c r="CA6" s="36">
        <f>IF(CA7="",NA(),CA7)</f>
        <v>461.84</v>
      </c>
      <c r="CB6" s="36">
        <f t="shared" ref="CB6:CJ6" si="9">IF(CB7="",NA(),CB7)</f>
        <v>441.74</v>
      </c>
      <c r="CC6" s="36">
        <f t="shared" si="9"/>
        <v>428.64</v>
      </c>
      <c r="CD6" s="36">
        <f t="shared" si="9"/>
        <v>428.5</v>
      </c>
      <c r="CE6" s="36">
        <f t="shared" si="9"/>
        <v>403.05</v>
      </c>
      <c r="CF6" s="36">
        <f t="shared" si="9"/>
        <v>170.19</v>
      </c>
      <c r="CG6" s="36">
        <f t="shared" si="9"/>
        <v>171.81</v>
      </c>
      <c r="CH6" s="36">
        <f t="shared" si="9"/>
        <v>171.67</v>
      </c>
      <c r="CI6" s="36">
        <f t="shared" si="9"/>
        <v>173.67</v>
      </c>
      <c r="CJ6" s="36">
        <f t="shared" si="9"/>
        <v>171.13</v>
      </c>
      <c r="CK6" s="35" t="str">
        <f>IF(CK7="","",IF(CK7="-","【-】","【"&amp;SUBSTITUTE(TEXT(CK7,"#,##0.00"),"-","△")&amp;"】"))</f>
        <v>【166.40】</v>
      </c>
      <c r="CL6" s="36">
        <f>IF(CL7="",NA(),CL7)</f>
        <v>31.21</v>
      </c>
      <c r="CM6" s="36">
        <f t="shared" ref="CM6:CU6" si="10">IF(CM7="",NA(),CM7)</f>
        <v>32.74</v>
      </c>
      <c r="CN6" s="36">
        <f t="shared" si="10"/>
        <v>33.94</v>
      </c>
      <c r="CO6" s="36">
        <f t="shared" si="10"/>
        <v>33.19</v>
      </c>
      <c r="CP6" s="36">
        <f t="shared" si="10"/>
        <v>34.46</v>
      </c>
      <c r="CQ6" s="36">
        <f t="shared" si="10"/>
        <v>59.01</v>
      </c>
      <c r="CR6" s="36">
        <f t="shared" si="10"/>
        <v>60.03</v>
      </c>
      <c r="CS6" s="36">
        <f t="shared" si="10"/>
        <v>59.74</v>
      </c>
      <c r="CT6" s="36">
        <f t="shared" si="10"/>
        <v>59.67</v>
      </c>
      <c r="CU6" s="36">
        <f t="shared" si="10"/>
        <v>60.12</v>
      </c>
      <c r="CV6" s="35" t="str">
        <f>IF(CV7="","",IF(CV7="-","【-】","【"&amp;SUBSTITUTE(TEXT(CV7,"#,##0.00"),"-","△")&amp;"】"))</f>
        <v>【60.69】</v>
      </c>
      <c r="CW6" s="36">
        <f>IF(CW7="",NA(),CW7)</f>
        <v>93.57</v>
      </c>
      <c r="CX6" s="36">
        <f t="shared" ref="CX6:DF6" si="11">IF(CX7="",NA(),CX7)</f>
        <v>92.46</v>
      </c>
      <c r="CY6" s="36">
        <f t="shared" si="11"/>
        <v>91.46</v>
      </c>
      <c r="CZ6" s="36">
        <f t="shared" si="11"/>
        <v>92.83</v>
      </c>
      <c r="DA6" s="36">
        <f t="shared" si="11"/>
        <v>92.03</v>
      </c>
      <c r="DB6" s="36">
        <f t="shared" si="11"/>
        <v>85.37</v>
      </c>
      <c r="DC6" s="36">
        <f t="shared" si="11"/>
        <v>84.81</v>
      </c>
      <c r="DD6" s="36">
        <f t="shared" si="11"/>
        <v>84.8</v>
      </c>
      <c r="DE6" s="36">
        <f t="shared" si="11"/>
        <v>84.6</v>
      </c>
      <c r="DF6" s="36">
        <f t="shared" si="11"/>
        <v>84.24</v>
      </c>
      <c r="DG6" s="35" t="str">
        <f>IF(DG7="","",IF(DG7="-","【-】","【"&amp;SUBSTITUTE(TEXT(DG7,"#,##0.00"),"-","△")&amp;"】"))</f>
        <v>【89.82】</v>
      </c>
      <c r="DH6" s="36">
        <f>IF(DH7="",NA(),DH7)</f>
        <v>38.61</v>
      </c>
      <c r="DI6" s="36">
        <f t="shared" ref="DI6:DQ6" si="12">IF(DI7="",NA(),DI7)</f>
        <v>40.75</v>
      </c>
      <c r="DJ6" s="36">
        <f t="shared" si="12"/>
        <v>42.84</v>
      </c>
      <c r="DK6" s="36">
        <f t="shared" si="12"/>
        <v>45.04</v>
      </c>
      <c r="DL6" s="36">
        <f t="shared" si="12"/>
        <v>46.77</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5">
        <f t="shared" ref="DT6:EB6" si="13">IF(DT7="",NA(),DT7)</f>
        <v>0</v>
      </c>
      <c r="DU6" s="35">
        <f t="shared" si="13"/>
        <v>0</v>
      </c>
      <c r="DV6" s="35">
        <f t="shared" si="13"/>
        <v>0</v>
      </c>
      <c r="DW6" s="35">
        <f t="shared" si="13"/>
        <v>0</v>
      </c>
      <c r="DX6" s="36">
        <f t="shared" si="13"/>
        <v>12.03</v>
      </c>
      <c r="DY6" s="36">
        <f t="shared" si="13"/>
        <v>12.19</v>
      </c>
      <c r="DZ6" s="36">
        <f t="shared" si="13"/>
        <v>15.1</v>
      </c>
      <c r="EA6" s="36">
        <f t="shared" si="13"/>
        <v>17.12</v>
      </c>
      <c r="EB6" s="36">
        <f t="shared" si="13"/>
        <v>18.18</v>
      </c>
      <c r="EC6" s="35" t="str">
        <f>IF(EC7="","",IF(EC7="-","【-】","【"&amp;SUBSTITUTE(TEXT(EC7,"#,##0.00"),"-","△")&amp;"】"))</f>
        <v>【20.63】</v>
      </c>
      <c r="ED6" s="36">
        <f>IF(ED7="",NA(),ED7)</f>
        <v>0.12</v>
      </c>
      <c r="EE6" s="36">
        <f t="shared" ref="EE6:EM6" si="14">IF(EE7="",NA(),EE7)</f>
        <v>0.22</v>
      </c>
      <c r="EF6" s="36">
        <f t="shared" si="14"/>
        <v>0.21</v>
      </c>
      <c r="EG6" s="36">
        <f t="shared" si="14"/>
        <v>0.16</v>
      </c>
      <c r="EH6" s="36">
        <f t="shared" si="14"/>
        <v>0.23</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82341</v>
      </c>
      <c r="D7" s="38">
        <v>46</v>
      </c>
      <c r="E7" s="38">
        <v>1</v>
      </c>
      <c r="F7" s="38">
        <v>0</v>
      </c>
      <c r="G7" s="38">
        <v>1</v>
      </c>
      <c r="H7" s="38" t="s">
        <v>93</v>
      </c>
      <c r="I7" s="38" t="s">
        <v>94</v>
      </c>
      <c r="J7" s="38" t="s">
        <v>95</v>
      </c>
      <c r="K7" s="38" t="s">
        <v>96</v>
      </c>
      <c r="L7" s="38" t="s">
        <v>97</v>
      </c>
      <c r="M7" s="38" t="s">
        <v>98</v>
      </c>
      <c r="N7" s="39" t="s">
        <v>99</v>
      </c>
      <c r="O7" s="39">
        <v>69.260000000000005</v>
      </c>
      <c r="P7" s="39">
        <v>85.19</v>
      </c>
      <c r="Q7" s="39">
        <v>4455</v>
      </c>
      <c r="R7" s="39">
        <v>48160</v>
      </c>
      <c r="S7" s="39">
        <v>207.6</v>
      </c>
      <c r="T7" s="39">
        <v>231.98</v>
      </c>
      <c r="U7" s="39">
        <v>40916</v>
      </c>
      <c r="V7" s="39">
        <v>203.26</v>
      </c>
      <c r="W7" s="39">
        <v>201.3</v>
      </c>
      <c r="X7" s="39">
        <v>101.5</v>
      </c>
      <c r="Y7" s="39">
        <v>101.91</v>
      </c>
      <c r="Z7" s="39">
        <v>101.97</v>
      </c>
      <c r="AA7" s="39">
        <v>101.54</v>
      </c>
      <c r="AB7" s="39">
        <v>104.64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266.98</v>
      </c>
      <c r="AU7" s="39">
        <v>259.23</v>
      </c>
      <c r="AV7" s="39">
        <v>260.54000000000002</v>
      </c>
      <c r="AW7" s="39">
        <v>247.76</v>
      </c>
      <c r="AX7" s="39">
        <v>214.21</v>
      </c>
      <c r="AY7" s="39">
        <v>377.63</v>
      </c>
      <c r="AZ7" s="39">
        <v>357.34</v>
      </c>
      <c r="BA7" s="39">
        <v>366.03</v>
      </c>
      <c r="BB7" s="39">
        <v>365.18</v>
      </c>
      <c r="BC7" s="39">
        <v>327.77</v>
      </c>
      <c r="BD7" s="39">
        <v>260.31</v>
      </c>
      <c r="BE7" s="39">
        <v>1018.74</v>
      </c>
      <c r="BF7" s="39">
        <v>917.92</v>
      </c>
      <c r="BG7" s="39">
        <v>840.31</v>
      </c>
      <c r="BH7" s="39">
        <v>815.41</v>
      </c>
      <c r="BI7" s="39">
        <v>760.93</v>
      </c>
      <c r="BJ7" s="39">
        <v>364.71</v>
      </c>
      <c r="BK7" s="39">
        <v>373.69</v>
      </c>
      <c r="BL7" s="39">
        <v>370.12</v>
      </c>
      <c r="BM7" s="39">
        <v>371.65</v>
      </c>
      <c r="BN7" s="39">
        <v>397.1</v>
      </c>
      <c r="BO7" s="39">
        <v>275.67</v>
      </c>
      <c r="BP7" s="39">
        <v>56.43</v>
      </c>
      <c r="BQ7" s="39">
        <v>58.4</v>
      </c>
      <c r="BR7" s="39">
        <v>59.55</v>
      </c>
      <c r="BS7" s="39">
        <v>59.42</v>
      </c>
      <c r="BT7" s="39">
        <v>64.680000000000007</v>
      </c>
      <c r="BU7" s="39">
        <v>100.65</v>
      </c>
      <c r="BV7" s="39">
        <v>99.87</v>
      </c>
      <c r="BW7" s="39">
        <v>100.42</v>
      </c>
      <c r="BX7" s="39">
        <v>98.77</v>
      </c>
      <c r="BY7" s="39">
        <v>95.79</v>
      </c>
      <c r="BZ7" s="39">
        <v>100.05</v>
      </c>
      <c r="CA7" s="39">
        <v>461.84</v>
      </c>
      <c r="CB7" s="39">
        <v>441.74</v>
      </c>
      <c r="CC7" s="39">
        <v>428.64</v>
      </c>
      <c r="CD7" s="39">
        <v>428.5</v>
      </c>
      <c r="CE7" s="39">
        <v>403.05</v>
      </c>
      <c r="CF7" s="39">
        <v>170.19</v>
      </c>
      <c r="CG7" s="39">
        <v>171.81</v>
      </c>
      <c r="CH7" s="39">
        <v>171.67</v>
      </c>
      <c r="CI7" s="39">
        <v>173.67</v>
      </c>
      <c r="CJ7" s="39">
        <v>171.13</v>
      </c>
      <c r="CK7" s="39">
        <v>166.4</v>
      </c>
      <c r="CL7" s="39">
        <v>31.21</v>
      </c>
      <c r="CM7" s="39">
        <v>32.74</v>
      </c>
      <c r="CN7" s="39">
        <v>33.94</v>
      </c>
      <c r="CO7" s="39">
        <v>33.19</v>
      </c>
      <c r="CP7" s="39">
        <v>34.46</v>
      </c>
      <c r="CQ7" s="39">
        <v>59.01</v>
      </c>
      <c r="CR7" s="39">
        <v>60.03</v>
      </c>
      <c r="CS7" s="39">
        <v>59.74</v>
      </c>
      <c r="CT7" s="39">
        <v>59.67</v>
      </c>
      <c r="CU7" s="39">
        <v>60.12</v>
      </c>
      <c r="CV7" s="39">
        <v>60.69</v>
      </c>
      <c r="CW7" s="39">
        <v>93.57</v>
      </c>
      <c r="CX7" s="39">
        <v>92.46</v>
      </c>
      <c r="CY7" s="39">
        <v>91.46</v>
      </c>
      <c r="CZ7" s="39">
        <v>92.83</v>
      </c>
      <c r="DA7" s="39">
        <v>92.03</v>
      </c>
      <c r="DB7" s="39">
        <v>85.37</v>
      </c>
      <c r="DC7" s="39">
        <v>84.81</v>
      </c>
      <c r="DD7" s="39">
        <v>84.8</v>
      </c>
      <c r="DE7" s="39">
        <v>84.6</v>
      </c>
      <c r="DF7" s="39">
        <v>84.24</v>
      </c>
      <c r="DG7" s="39">
        <v>89.82</v>
      </c>
      <c r="DH7" s="39">
        <v>38.61</v>
      </c>
      <c r="DI7" s="39">
        <v>40.75</v>
      </c>
      <c r="DJ7" s="39">
        <v>42.84</v>
      </c>
      <c r="DK7" s="39">
        <v>45.04</v>
      </c>
      <c r="DL7" s="39">
        <v>46.77</v>
      </c>
      <c r="DM7" s="39">
        <v>46.9</v>
      </c>
      <c r="DN7" s="39">
        <v>47.28</v>
      </c>
      <c r="DO7" s="39">
        <v>47.66</v>
      </c>
      <c r="DP7" s="39">
        <v>48.17</v>
      </c>
      <c r="DQ7" s="39">
        <v>48.83</v>
      </c>
      <c r="DR7" s="39">
        <v>50.19</v>
      </c>
      <c r="DS7" s="39">
        <v>0</v>
      </c>
      <c r="DT7" s="39">
        <v>0</v>
      </c>
      <c r="DU7" s="39">
        <v>0</v>
      </c>
      <c r="DV7" s="39">
        <v>0</v>
      </c>
      <c r="DW7" s="39">
        <v>0</v>
      </c>
      <c r="DX7" s="39">
        <v>12.03</v>
      </c>
      <c r="DY7" s="39">
        <v>12.19</v>
      </c>
      <c r="DZ7" s="39">
        <v>15.1</v>
      </c>
      <c r="EA7" s="39">
        <v>17.12</v>
      </c>
      <c r="EB7" s="39">
        <v>18.18</v>
      </c>
      <c r="EC7" s="39">
        <v>20.63</v>
      </c>
      <c r="ED7" s="39">
        <v>0.12</v>
      </c>
      <c r="EE7" s="39">
        <v>0.22</v>
      </c>
      <c r="EF7" s="39">
        <v>0.21</v>
      </c>
      <c r="EG7" s="39">
        <v>0.16</v>
      </c>
      <c r="EH7" s="39">
        <v>0.23</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2022-02-01T08:19:03Z</cp:lastPrinted>
  <dcterms:created xsi:type="dcterms:W3CDTF">2021-12-03T06:45:21Z</dcterms:created>
  <dcterms:modified xsi:type="dcterms:W3CDTF">2022-02-16T07:00:14Z</dcterms:modified>
  <cp:category/>
</cp:coreProperties>
</file>