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9_行方市△\"/>
    </mc:Choice>
  </mc:AlternateContent>
  <workbookProtection workbookAlgorithmName="SHA-512" workbookHashValue="t0qF5wr0KieJSdbxE5w53g6hGQ8Ul2RGQIXvV63M+JFlO3TcDAvGjZ3NXleSiCgn85tE7whweOjcbz3HtNNl2w==" workbookSaltValue="qRA3tvOE4prfeU6UAK+1J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<sst xmlns="http://schemas.openxmlformats.org/spreadsheetml/2006/main" count="297" uniqueCount="117">
  <si>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</si>
  <si>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</si>
  <si>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</si>
  <si>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</si>
  <si>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</si>
  <si>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</si>
  <si>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</si>
  <si>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</si>
  <si>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</si>
  <si>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</si>
  <si>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</si>
  <si>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</si>
  <si>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</si>
  <si>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</si>
  <si>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</si>
  <si>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</si>
  <si>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</si>
  <si>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</si>
  <si>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</si>
  <si>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</si>
  <si>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</si>
  <si>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</si>
  <si>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</si>
  <si>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</si>
  <si>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</si>
  <si>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</si>
  <si>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</si>
  <si>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</si>
  <si>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</si>
  <si>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</si>
  <si>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</si>
  <si>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</si>
  <si>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</si>
  <si>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</si>
  <si>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</si>
  <si>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</si>
  <si>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</si>
  <si>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</si>
  <si>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</si>
  <si>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</si>
  <si>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</si>
  <si>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</si>
  <si>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</si>
  <si>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</si>
  <si>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</si>
  <si>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</si>
  <si>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</si>
  <si>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</si>
  <si>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</si>
  <si>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</si>
  <si>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</si>
  <si>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</si>
  <si>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</si>
  <si>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</si>
  <si>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</si>
  <si>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</si>
  <si>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</si>
  <si>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</si>
  <si>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</si>
  <si>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</si>
  <si>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</si>
  <si>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</si>
  <si>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</si>
  <si>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</si>
  <si>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</si>
  <si>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</si>
  <si>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</si>
  <si>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</si>
  <si>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</si>
  <si>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</si>
  <si>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</si>
  <si>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</si>
  <si>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</si>
  <si>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</si>
  <si>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</si>
  <si>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</si>
  <si>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</si>
  <si>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</si>
  <si>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</si>
  <si>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</si>
  <si>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</si>
  <si>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</si>
  <si>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</si>
  <si>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</si>
  <si>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</si>
  <si>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</si>
  <si>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</si>
  <si>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</si>
  <si>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</si>
  <si>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</si>
  <si>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</si>
  <si>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</si>
  <si>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</si>
  <si>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</si>
  <si>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</si>
  <si>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</si>
  <si>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</si>
  <si>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</si>
  <si>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</si>
  <si>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</si>
  <si>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</si>
  <si>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</si>
  <si>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</si>
  <si>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</si>
  <si>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</si>
  <si>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</si>
  <si>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</si>
  <si>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</si>
  <si>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</si>
  <si>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</si>
  <si>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</si>
  <si>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</si>
  <si>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</si>
  <si>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</si>
  <si>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収支が黒字の108.88％となってはいるものの経常収益では使用料金の割合が低く、一般会計からの繰入金に依存している状況である。使用料についても、人口減少に伴い収益の増が見込めなくなることが予想されるため、使用料水準を評価しながら経営改善を図るとともに、経常的な維持管理費の削減に努めていく必要がある。
⑤経費回収率：使用料で回収すべき経費を全て賄えていれば100％以上であるが、それを下回る46.64％であり汚水処理費を使用料で賄えてない現状である。経営改善のため令和３年10月に使用料金を改定し、前年比6.83％の改善となった。
⑥汚水処理原価：類似団体と比較して高い256.45円となった。今後も維持管理費の削減に努め，効率的な汚水処理を行っていく必要がある。
⑦施設利用率：全国平均及び類似団体と比較して低い51.85％となった。人口減少が進み，施設・設備の利用率が低下している。今後も未接続世帯の解消に取り組み，利用者を増加させ利用率を向上させる必要がある。
⑧水洗化率：前年度比で1.74％の増加はしているが、全国平均及び類似団体と比較しても低い73.78％となっている。要因としては，区域内の人口減少や高齢化に伴い接続率が伸びないことが考えられる。接続費用を支援するための補助制度の拡充を検討し、継続的に接続促進のための広報活動などを強化し、接続率の向上に努めていく。</t>
    <rPh sb="294" eb="295">
      <t>タカ</t>
    </rPh>
    <phoneticPr fontId="2"/>
  </si>
  <si>
    <t>①有形固定資産減価償却率：全国平均及び類似団体と比較して低い7.16％となった。要因としては、平成３年に供用を開始した榎本地区の管路及び処理施設の改修が令和元年度に完了し、法定耐用年数に近い資産が少ないことが考えられる。一方で，将来的には平成22年度に供用開始した玉造北部地区の施設の法定耐用年数が到来することから、広域化・共同化を検討しながら効率的な更新を進めて行くことが必要であ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4" eb="26">
      <t>ヒカク</t>
    </rPh>
    <rPh sb="28" eb="29">
      <t>ヒク</t>
    </rPh>
    <rPh sb="40" eb="42">
      <t>ヨウイン</t>
    </rPh>
    <rPh sb="47" eb="49">
      <t>ヘイセイ</t>
    </rPh>
    <rPh sb="50" eb="51">
      <t>ネン</t>
    </rPh>
    <rPh sb="52" eb="54">
      <t>キョウヨウ</t>
    </rPh>
    <rPh sb="55" eb="57">
      <t>カイシ</t>
    </rPh>
    <rPh sb="59" eb="61">
      <t>エノキモト</t>
    </rPh>
    <rPh sb="61" eb="63">
      <t>チク</t>
    </rPh>
    <rPh sb="64" eb="67">
      <t>カンロオヨ</t>
    </rPh>
    <rPh sb="68" eb="70">
      <t>ショリ</t>
    </rPh>
    <rPh sb="70" eb="72">
      <t>シセツ</t>
    </rPh>
    <rPh sb="73" eb="75">
      <t>カイシュウ</t>
    </rPh>
    <rPh sb="76" eb="78">
      <t>レイワ</t>
    </rPh>
    <rPh sb="86" eb="88">
      <t>ホウテイ</t>
    </rPh>
    <rPh sb="88" eb="90">
      <t>タイヨウ</t>
    </rPh>
    <rPh sb="90" eb="92">
      <t>ネンスウ</t>
    </rPh>
    <rPh sb="93" eb="94">
      <t>チカ</t>
    </rPh>
    <rPh sb="95" eb="97">
      <t>シサン</t>
    </rPh>
    <rPh sb="98" eb="99">
      <t>スク</t>
    </rPh>
    <rPh sb="104" eb="105">
      <t>カンガ</t>
    </rPh>
    <rPh sb="158" eb="161">
      <t>コウイキカ</t>
    </rPh>
    <rPh sb="162" eb="165">
      <t>キョウドウカ</t>
    </rPh>
    <rPh sb="166" eb="168">
      <t>ケントウ</t>
    </rPh>
    <rPh sb="172" eb="175">
      <t>コウリツテキ</t>
    </rPh>
    <rPh sb="176" eb="178">
      <t>コウシン</t>
    </rPh>
    <rPh sb="179" eb="180">
      <t>スス</t>
    </rPh>
    <rPh sb="182" eb="183">
      <t>イ</t>
    </rPh>
    <rPh sb="187" eb="189">
      <t>ヒツヨウ</t>
    </rPh>
    <phoneticPr fontId="2"/>
  </si>
  <si>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今後は耐用年数の到来を見据えて更新・改良を効率的に進めていくことが必要である。また、広域化・共同化に向け公共下水道との統廃合を検討していく。
　使用料については，今後も独立採算の観点から適切な使用料水準を検討し，将来に渡り安定的にサービスを提供できるよう経営の健全化を図っていくため第１段階として令和３年10月に改定し、第２段階として令和５年４月に改定を行う。</t>
    <rPh sb="1" eb="4">
      <t>ホウテキヨウ</t>
    </rPh>
    <rPh sb="4" eb="6">
      <t>キギョウ</t>
    </rPh>
    <rPh sb="9" eb="11">
      <t>ドクリツ</t>
    </rPh>
    <rPh sb="11" eb="13">
      <t>サイサン</t>
    </rPh>
    <rPh sb="14" eb="15">
      <t>モト</t>
    </rPh>
    <rPh sb="19" eb="20">
      <t>ナカ</t>
    </rPh>
    <rPh sb="26" eb="27">
      <t>ホウ</t>
    </rPh>
    <rPh sb="27" eb="28">
      <t>テキ</t>
    </rPh>
    <rPh sb="28" eb="29">
      <t>カ</t>
    </rPh>
    <rPh sb="29" eb="31">
      <t>イゼン</t>
    </rPh>
    <rPh sb="31" eb="33">
      <t>ドウヨウ</t>
    </rPh>
    <rPh sb="34" eb="36">
      <t>イッパン</t>
    </rPh>
    <rPh sb="36" eb="38">
      <t>カイケイ</t>
    </rPh>
    <rPh sb="41" eb="44">
      <t>クリイレキン</t>
    </rPh>
    <rPh sb="45" eb="47">
      <t>イゾン</t>
    </rPh>
    <rPh sb="51" eb="53">
      <t>ゲンジョウ</t>
    </rPh>
    <rPh sb="54" eb="55">
      <t>カナラ</t>
    </rPh>
    <rPh sb="58" eb="60">
      <t>リョウコウ</t>
    </rPh>
    <rPh sb="61" eb="63">
      <t>ケイエイ</t>
    </rPh>
    <rPh sb="65" eb="66">
      <t>イ</t>
    </rPh>
    <rPh sb="69" eb="71">
      <t>ジョウキョウ</t>
    </rPh>
    <rPh sb="77" eb="79">
      <t>シサン</t>
    </rPh>
    <rPh sb="82" eb="84">
      <t>ノウギョウ</t>
    </rPh>
    <rPh sb="84" eb="86">
      <t>シュウラク</t>
    </rPh>
    <rPh sb="86" eb="88">
      <t>ハイスイ</t>
    </rPh>
    <rPh sb="89" eb="91">
      <t>ショリ</t>
    </rPh>
    <rPh sb="91" eb="93">
      <t>シセツ</t>
    </rPh>
    <rPh sb="93" eb="94">
      <t>オヨ</t>
    </rPh>
    <rPh sb="95" eb="97">
      <t>カンキョ</t>
    </rPh>
    <rPh sb="103" eb="105">
      <t>ホウテイ</t>
    </rPh>
    <rPh sb="105" eb="107">
      <t>タイヨウ</t>
    </rPh>
    <rPh sb="107" eb="109">
      <t>ネンスウ</t>
    </rPh>
    <rPh sb="110" eb="111">
      <t>チカ</t>
    </rPh>
    <rPh sb="112" eb="114">
      <t>シサン</t>
    </rPh>
    <rPh sb="115" eb="116">
      <t>スク</t>
    </rPh>
    <rPh sb="123" eb="125">
      <t>カンレン</t>
    </rPh>
    <rPh sb="127" eb="129">
      <t>スウチ</t>
    </rPh>
    <rPh sb="134" eb="135">
      <t>ヒク</t>
    </rPh>
    <rPh sb="136" eb="137">
      <t>アタイ</t>
    </rPh>
    <rPh sb="138" eb="139">
      <t>シメ</t>
    </rPh>
    <rPh sb="144" eb="146">
      <t>リョウコウ</t>
    </rPh>
    <rPh sb="147" eb="149">
      <t>ジョウタイ</t>
    </rPh>
    <rPh sb="150" eb="151">
      <t>ミ</t>
    </rPh>
    <rPh sb="196" eb="199">
      <t>コウイキカ</t>
    </rPh>
    <rPh sb="200" eb="203">
      <t>キョウドウカ</t>
    </rPh>
    <rPh sb="204" eb="205">
      <t>ム</t>
    </rPh>
    <rPh sb="206" eb="211">
      <t>コウキョウゲスイドウ</t>
    </rPh>
    <rPh sb="213" eb="216">
      <t>トウハイゴウ</t>
    </rPh>
    <rPh sb="217" eb="219">
      <t>ケントウ</t>
    </rPh>
    <rPh sb="226" eb="229">
      <t>シヨウリョウ</t>
    </rPh>
    <rPh sb="235" eb="237">
      <t>コンゴ</t>
    </rPh>
    <rPh sb="238" eb="242">
      <t>ドクリツサイサン</t>
    </rPh>
    <rPh sb="243" eb="245">
      <t>カンテン</t>
    </rPh>
    <rPh sb="247" eb="249">
      <t>テキセツ</t>
    </rPh>
    <rPh sb="250" eb="253">
      <t>シヨウリョウ</t>
    </rPh>
    <rPh sb="253" eb="255">
      <t>スイジュン</t>
    </rPh>
    <rPh sb="256" eb="258">
      <t>ケントウ</t>
    </rPh>
    <rPh sb="260" eb="262">
      <t>ショウライ</t>
    </rPh>
    <rPh sb="263" eb="264">
      <t>ワタ</t>
    </rPh>
    <rPh sb="265" eb="267">
      <t>アンテイ</t>
    </rPh>
    <rPh sb="267" eb="268">
      <t>テキ</t>
    </rPh>
    <rPh sb="274" eb="276">
      <t>テイキョウ</t>
    </rPh>
    <rPh sb="281" eb="283">
      <t>ケイエイ</t>
    </rPh>
    <rPh sb="284" eb="287">
      <t>ケンゼンカ</t>
    </rPh>
    <rPh sb="288" eb="289">
      <t>ハカ</t>
    </rPh>
    <rPh sb="295" eb="296">
      <t>ダイ</t>
    </rPh>
    <rPh sb="297" eb="299">
      <t>ダンカイ</t>
    </rPh>
    <rPh sb="302" eb="304">
      <t>レイワ</t>
    </rPh>
    <rPh sb="305" eb="306">
      <t>ネン</t>
    </rPh>
    <rPh sb="308" eb="309">
      <t>ガツ</t>
    </rPh>
    <rPh sb="310" eb="312">
      <t>カイテイ</t>
    </rPh>
    <rPh sb="314" eb="315">
      <t>ダイ</t>
    </rPh>
    <rPh sb="316" eb="318">
      <t>ダンカイ</t>
    </rPh>
    <rPh sb="321" eb="323">
      <t>レイワ</t>
    </rPh>
    <rPh sb="324" eb="325">
      <t>ネン</t>
    </rPh>
    <rPh sb="326" eb="327">
      <t>ガツ</t>
    </rPh>
    <rPh sb="328" eb="330">
      <t>カイテイ</t>
    </rPh>
    <rPh sb="331" eb="33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</si>
</sst>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E4-4BC4-A25B-EAD75BFA89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0.01</c:v>
                </c:pt>
              </c:numCache>
            </c:numRef>
          </c:val>
          <c:smooth val="0"/>
          <c:extLst>
            <c:ext xmlns:c16="http://schemas.microsoft.com/office/drawing/2014/chart" uri="{C3380CC4-5D6E-409C-BE32-E72D297353CC}">
              <c16:uniqueId val="{00000001-5EE4-4BC4-A25B-EAD75BFA89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51.13</c:v>
                </c:pt>
                <c:pt idx="4">
                  <c:v>51.85</c:v>
                </c:pt>
              </c:numCache>
            </c:numRef>
          </c:val>
          <c:extLst>
            <c:ext xmlns:c16="http://schemas.microsoft.com/office/drawing/2014/chart" uri="{C3380CC4-5D6E-409C-BE32-E72D297353CC}">
              <c16:uniqueId val="{00000000-6851-4DB7-A6DE-66FEB8026C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54.54</c:v>
                </c:pt>
              </c:numCache>
            </c:numRef>
          </c:val>
          <c:smooth val="0"/>
          <c:extLst>
            <c:ext xmlns:c16="http://schemas.microsoft.com/office/drawing/2014/chart" uri="{C3380CC4-5D6E-409C-BE32-E72D297353CC}">
              <c16:uniqueId val="{00000001-6851-4DB7-A6DE-66FEB8026C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72.040000000000006</c:v>
                </c:pt>
                <c:pt idx="4">
                  <c:v>73.78</c:v>
                </c:pt>
              </c:numCache>
            </c:numRef>
          </c:val>
          <c:extLst>
            <c:ext xmlns:c16="http://schemas.microsoft.com/office/drawing/2014/chart" uri="{C3380CC4-5D6E-409C-BE32-E72D297353CC}">
              <c16:uniqueId val="{00000000-051A-4660-A01F-91CD23BCD1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90.3</c:v>
                </c:pt>
              </c:numCache>
            </c:numRef>
          </c:val>
          <c:smooth val="0"/>
          <c:extLst>
            <c:ext xmlns:c16="http://schemas.microsoft.com/office/drawing/2014/chart" uri="{C3380CC4-5D6E-409C-BE32-E72D297353CC}">
              <c16:uniqueId val="{00000001-051A-4660-A01F-91CD23BCD1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104.37</c:v>
                </c:pt>
                <c:pt idx="4">
                  <c:v>108.88</c:v>
                </c:pt>
              </c:numCache>
            </c:numRef>
          </c:val>
          <c:extLst>
            <c:ext xmlns:c16="http://schemas.microsoft.com/office/drawing/2014/chart" uri="{C3380CC4-5D6E-409C-BE32-E72D297353CC}">
              <c16:uniqueId val="{00000000-0A75-4A5E-87F6-07354D2A8D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102.11</c:v>
                </c:pt>
              </c:numCache>
            </c:numRef>
          </c:val>
          <c:smooth val="0"/>
          <c:extLst>
            <c:ext xmlns:c16="http://schemas.microsoft.com/office/drawing/2014/chart" uri="{C3380CC4-5D6E-409C-BE32-E72D297353CC}">
              <c16:uniqueId val="{00000001-0A75-4A5E-87F6-07354D2A8D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7.16</c:v>
                </c:pt>
              </c:numCache>
            </c:numRef>
          </c:val>
          <c:extLst>
            <c:ext xmlns:c16="http://schemas.microsoft.com/office/drawing/2014/chart" uri="{C3380CC4-5D6E-409C-BE32-E72D297353CC}">
              <c16:uniqueId val="{00000000-F895-403B-B3D7-45C8518352E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28.12</c:v>
                </c:pt>
              </c:numCache>
            </c:numRef>
          </c:val>
          <c:smooth val="0"/>
          <c:extLst>
            <c:ext xmlns:c16="http://schemas.microsoft.com/office/drawing/2014/chart" uri="{C3380CC4-5D6E-409C-BE32-E72D297353CC}">
              <c16:uniqueId val="{00000001-F895-403B-B3D7-45C8518352E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2F-43B6-8B45-F7A0485D79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12F-43B6-8B45-F7A0485D79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61-4BD4-9309-44E8E76B60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124.9</c:v>
                </c:pt>
              </c:numCache>
            </c:numRef>
          </c:val>
          <c:smooth val="0"/>
          <c:extLst>
            <c:ext xmlns:c16="http://schemas.microsoft.com/office/drawing/2014/chart" uri="{C3380CC4-5D6E-409C-BE32-E72D297353CC}">
              <c16:uniqueId val="{00000001-E661-4BD4-9309-44E8E76B60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94.5</c:v>
                </c:pt>
                <c:pt idx="4">
                  <c:v>136.02000000000001</c:v>
                </c:pt>
              </c:numCache>
            </c:numRef>
          </c:val>
          <c:extLst>
            <c:ext xmlns:c16="http://schemas.microsoft.com/office/drawing/2014/chart" uri="{C3380CC4-5D6E-409C-BE32-E72D297353CC}">
              <c16:uniqueId val="{00000000-A21C-4147-A325-C12F99DA93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33.58</c:v>
                </c:pt>
              </c:numCache>
            </c:numRef>
          </c:val>
          <c:smooth val="0"/>
          <c:extLst>
            <c:ext xmlns:c16="http://schemas.microsoft.com/office/drawing/2014/chart" uri="{C3380CC4-5D6E-409C-BE32-E72D297353CC}">
              <c16:uniqueId val="{00000001-A21C-4147-A325-C12F99DA93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95-4C4A-9707-60816FE31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778.81</c:v>
                </c:pt>
              </c:numCache>
            </c:numRef>
          </c:val>
          <c:smooth val="0"/>
          <c:extLst>
            <c:ext xmlns:c16="http://schemas.microsoft.com/office/drawing/2014/chart" uri="{C3380CC4-5D6E-409C-BE32-E72D297353CC}">
              <c16:uniqueId val="{00000001-8595-4C4A-9707-60816FE31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39.81</c:v>
                </c:pt>
                <c:pt idx="4">
                  <c:v>46.64</c:v>
                </c:pt>
              </c:numCache>
            </c:numRef>
          </c:val>
          <c:extLst>
            <c:ext xmlns:c16="http://schemas.microsoft.com/office/drawing/2014/chart" uri="{C3380CC4-5D6E-409C-BE32-E72D297353CC}">
              <c16:uniqueId val="{00000000-F651-4457-BE3B-0F5ACCC80D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67.23</c:v>
                </c:pt>
              </c:numCache>
            </c:numRef>
          </c:val>
          <c:smooth val="0"/>
          <c:extLst>
            <c:ext xmlns:c16="http://schemas.microsoft.com/office/drawing/2014/chart" uri="{C3380CC4-5D6E-409C-BE32-E72D297353CC}">
              <c16:uniqueId val="{00000001-F651-4457-BE3B-0F5ACCC80D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251.41</c:v>
                </c:pt>
                <c:pt idx="4">
                  <c:v>256.45</c:v>
                </c:pt>
              </c:numCache>
            </c:numRef>
          </c:val>
          <c:extLst>
            <c:ext xmlns:c16="http://schemas.microsoft.com/office/drawing/2014/chart" uri="{C3380CC4-5D6E-409C-BE32-E72D297353CC}">
              <c16:uniqueId val="{00000000-C480-4869-B321-5061F12509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228.21</c:v>
                </c:pt>
              </c:numCache>
            </c:numRef>
          </c:val>
          <c:smooth val="0"/>
          <c:extLst>
            <c:ext xmlns:c16="http://schemas.microsoft.com/office/drawing/2014/chart" uri="{C3380CC4-5D6E-409C-BE32-E72D297353CC}">
              <c16:uniqueId val="{00000001-C480-4869-B321-5061F12509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7" sqref="I7:O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行方市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32956</v>
      </c>
      <c r="AM8" s="42"/>
      <c r="AN8" s="42"/>
      <c r="AO8" s="42"/>
      <c r="AP8" s="42"/>
      <c r="AQ8" s="42"/>
      <c r="AR8" s="42"/>
      <c r="AS8" s="42"/>
      <c r="AT8" s="35">
        <f>データ!T6</f>
        <v>222.48</v>
      </c>
      <c r="AU8" s="35"/>
      <c r="AV8" s="35"/>
      <c r="AW8" s="35"/>
      <c r="AX8" s="35"/>
      <c r="AY8" s="35"/>
      <c r="AZ8" s="35"/>
      <c r="BA8" s="35"/>
      <c r="BB8" s="35">
        <f>データ!U6</f>
        <v>148.13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64.05</v>
      </c>
      <c r="J10" s="35"/>
      <c r="K10" s="35"/>
      <c r="L10" s="35"/>
      <c r="M10" s="35"/>
      <c r="N10" s="35"/>
      <c r="O10" s="35"/>
      <c r="P10" s="35">
        <f>データ!P6</f>
        <v>6.5</v>
      </c>
      <c r="Q10" s="35"/>
      <c r="R10" s="35"/>
      <c r="S10" s="35"/>
      <c r="T10" s="35"/>
      <c r="U10" s="35"/>
      <c r="V10" s="35"/>
      <c r="W10" s="35">
        <f>データ!Q6</f>
        <v>87.64</v>
      </c>
      <c r="X10" s="35"/>
      <c r="Y10" s="35"/>
      <c r="Z10" s="35"/>
      <c r="AA10" s="35"/>
      <c r="AB10" s="35"/>
      <c r="AC10" s="35"/>
      <c r="AD10" s="42">
        <f>データ!R6</f>
        <v>2970</v>
      </c>
      <c r="AE10" s="42"/>
      <c r="AF10" s="42"/>
      <c r="AG10" s="42"/>
      <c r="AH10" s="42"/>
      <c r="AI10" s="42"/>
      <c r="AJ10" s="42"/>
      <c r="AK10" s="2"/>
      <c r="AL10" s="42">
        <f>データ!V6</f>
        <v>2124</v>
      </c>
      <c r="AM10" s="42"/>
      <c r="AN10" s="42"/>
      <c r="AO10" s="42"/>
      <c r="AP10" s="42"/>
      <c r="AQ10" s="42"/>
      <c r="AR10" s="42"/>
      <c r="AS10" s="42"/>
      <c r="AT10" s="35">
        <f>データ!W6</f>
        <v>3.91</v>
      </c>
      <c r="AU10" s="35"/>
      <c r="AV10" s="35"/>
      <c r="AW10" s="35"/>
      <c r="AX10" s="35"/>
      <c r="AY10" s="35"/>
      <c r="AZ10" s="35"/>
      <c r="BA10" s="35"/>
      <c r="BB10" s="35">
        <f>データ!X6</f>
        <v>543.22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cHSwUPtRR69FMpoCAJ0TtTX/B44+8Cm0/23f3pXIu2Qj2fxnAHNcSdHEtjdfEcCZj0GSSQcqjaf7/9mBr4ewg==" saltValue="czBY17N6nMZi4HlDLYs5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82333</v>
      </c>
      <c r="D6" s="19">
        <f t="shared" si="3"/>
        <v>46</v>
      </c>
      <c r="E6" s="19">
        <f t="shared" si="3"/>
        <v>17</v>
      </c>
      <c r="F6" s="19">
        <f t="shared" si="3"/>
        <v>5</v>
      </c>
      <c r="G6" s="19">
        <f t="shared" si="3"/>
        <v>0</v>
      </c>
      <c r="H6" s="19" t="str">
        <f t="shared" si="3"/>
        <v>茨城県　行方市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64.05</v>
      </c>
      <c r="P6" s="20">
        <f t="shared" si="3"/>
        <v>6.5</v>
      </c>
      <c r="Q6" s="20">
        <f t="shared" si="3"/>
        <v>87.64</v>
      </c>
      <c r="R6" s="20">
        <f t="shared" si="3"/>
        <v>2970</v>
      </c>
      <c r="S6" s="20">
        <f t="shared" si="3"/>
        <v>32956</v>
      </c>
      <c r="T6" s="20">
        <f t="shared" si="3"/>
        <v>222.48</v>
      </c>
      <c r="U6" s="20">
        <f t="shared" si="3"/>
        <v>148.13</v>
      </c>
      <c r="V6" s="20">
        <f t="shared" si="3"/>
        <v>2124</v>
      </c>
      <c r="W6" s="20">
        <f t="shared" si="3"/>
        <v>3.91</v>
      </c>
      <c r="X6" s="20">
        <f t="shared" si="3"/>
        <v>543.22</v>
      </c>
      <c r="Y6" s="21" t="str">
        <f>IF(Y7="",NA(),Y7)</f>
        <v>-</v>
      </c>
      <c r="Z6" s="21" t="str">
        <f t="shared" ref="Z6:AH6" si="4">IF(Z7="",NA(),Z7)</f>
        <v>-</v>
      </c>
      <c r="AA6" s="21" t="str">
        <f t="shared" si="4"/>
        <v>-</v>
      </c>
      <c r="AB6" s="21">
        <f t="shared" si="4"/>
        <v>104.37</v>
      </c>
      <c r="AC6" s="21">
        <f t="shared" si="4"/>
        <v>108.88</v>
      </c>
      <c r="AD6" s="21" t="str">
        <f t="shared" si="4"/>
        <v>-</v>
      </c>
      <c r="AE6" s="21" t="str">
        <f t="shared" si="4"/>
        <v>-</v>
      </c>
      <c r="AF6" s="21" t="str">
        <f t="shared" si="4"/>
        <v>-</v>
      </c>
      <c r="AG6" s="21">
        <f t="shared" si="4"/>
        <v>106.37</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124.9</v>
      </c>
      <c r="AT6" s="20" t="str">
        <f>IF(AT7="","",IF(AT7="-","【-】","【"&amp;SUBSTITUTE(TEXT(AT7,"#,##0.00"),"-","△")&amp;"】"))</f>
        <v>【128.23】</v>
      </c>
      <c r="AU6" s="21" t="str">
        <f>IF(AU7="",NA(),AU7)</f>
        <v>-</v>
      </c>
      <c r="AV6" s="21" t="str">
        <f t="shared" ref="AV6:BD6" si="6">IF(AV7="",NA(),AV7)</f>
        <v>-</v>
      </c>
      <c r="AW6" s="21" t="str">
        <f t="shared" si="6"/>
        <v>-</v>
      </c>
      <c r="AX6" s="21">
        <f t="shared" si="6"/>
        <v>94.5</v>
      </c>
      <c r="AY6" s="21">
        <f t="shared" si="6"/>
        <v>136.02000000000001</v>
      </c>
      <c r="AZ6" s="21" t="str">
        <f t="shared" si="6"/>
        <v>-</v>
      </c>
      <c r="BA6" s="21" t="str">
        <f t="shared" si="6"/>
        <v>-</v>
      </c>
      <c r="BB6" s="21" t="str">
        <f t="shared" si="6"/>
        <v>-</v>
      </c>
      <c r="BC6" s="21">
        <f t="shared" si="6"/>
        <v>29.13</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778.81</v>
      </c>
      <c r="BP6" s="20" t="str">
        <f>IF(BP7="","",IF(BP7="-","【-】","【"&amp;SUBSTITUTE(TEXT(BP7,"#,##0.00"),"-","△")&amp;"】"))</f>
        <v>【786.37】</v>
      </c>
      <c r="BQ6" s="21" t="str">
        <f>IF(BQ7="",NA(),BQ7)</f>
        <v>-</v>
      </c>
      <c r="BR6" s="21" t="str">
        <f t="shared" ref="BR6:BZ6" si="8">IF(BR7="",NA(),BR7)</f>
        <v>-</v>
      </c>
      <c r="BS6" s="21" t="str">
        <f t="shared" si="8"/>
        <v>-</v>
      </c>
      <c r="BT6" s="21">
        <f t="shared" si="8"/>
        <v>39.81</v>
      </c>
      <c r="BU6" s="21">
        <f t="shared" si="8"/>
        <v>46.64</v>
      </c>
      <c r="BV6" s="21" t="str">
        <f t="shared" si="8"/>
        <v>-</v>
      </c>
      <c r="BW6" s="21" t="str">
        <f t="shared" si="8"/>
        <v>-</v>
      </c>
      <c r="BX6" s="21" t="str">
        <f t="shared" si="8"/>
        <v>-</v>
      </c>
      <c r="BY6" s="21">
        <f t="shared" si="8"/>
        <v>57.08</v>
      </c>
      <c r="BZ6" s="21">
        <f t="shared" si="8"/>
        <v>67.23</v>
      </c>
      <c r="CA6" s="20" t="str">
        <f>IF(CA7="","",IF(CA7="-","【-】","【"&amp;SUBSTITUTE(TEXT(CA7,"#,##0.00"),"-","△")&amp;"】"))</f>
        <v>【60.65】</v>
      </c>
      <c r="CB6" s="21" t="str">
        <f>IF(CB7="",NA(),CB7)</f>
        <v>-</v>
      </c>
      <c r="CC6" s="21" t="str">
        <f t="shared" ref="CC6:CK6" si="9">IF(CC7="",NA(),CC7)</f>
        <v>-</v>
      </c>
      <c r="CD6" s="21" t="str">
        <f t="shared" si="9"/>
        <v>-</v>
      </c>
      <c r="CE6" s="21">
        <f t="shared" si="9"/>
        <v>251.41</v>
      </c>
      <c r="CF6" s="21">
        <f t="shared" si="9"/>
        <v>256.45</v>
      </c>
      <c r="CG6" s="21" t="str">
        <f t="shared" si="9"/>
        <v>-</v>
      </c>
      <c r="CH6" s="21" t="str">
        <f t="shared" si="9"/>
        <v>-</v>
      </c>
      <c r="CI6" s="21" t="str">
        <f t="shared" si="9"/>
        <v>-</v>
      </c>
      <c r="CJ6" s="21">
        <f t="shared" si="9"/>
        <v>274.99</v>
      </c>
      <c r="CK6" s="21">
        <f t="shared" si="9"/>
        <v>228.21</v>
      </c>
      <c r="CL6" s="20" t="str">
        <f>IF(CL7="","",IF(CL7="-","【-】","【"&amp;SUBSTITUTE(TEXT(CL7,"#,##0.00"),"-","△")&amp;"】"))</f>
        <v>【256.97】</v>
      </c>
      <c r="CM6" s="21" t="str">
        <f>IF(CM7="",NA(),CM7)</f>
        <v>-</v>
      </c>
      <c r="CN6" s="21" t="str">
        <f t="shared" ref="CN6:CV6" si="10">IF(CN7="",NA(),CN7)</f>
        <v>-</v>
      </c>
      <c r="CO6" s="21" t="str">
        <f t="shared" si="10"/>
        <v>-</v>
      </c>
      <c r="CP6" s="21">
        <f t="shared" si="10"/>
        <v>51.13</v>
      </c>
      <c r="CQ6" s="21">
        <f t="shared" si="10"/>
        <v>51.85</v>
      </c>
      <c r="CR6" s="21" t="str">
        <f t="shared" si="10"/>
        <v>-</v>
      </c>
      <c r="CS6" s="21" t="str">
        <f t="shared" si="10"/>
        <v>-</v>
      </c>
      <c r="CT6" s="21" t="str">
        <f t="shared" si="10"/>
        <v>-</v>
      </c>
      <c r="CU6" s="21">
        <f t="shared" si="10"/>
        <v>54.83</v>
      </c>
      <c r="CV6" s="21">
        <f t="shared" si="10"/>
        <v>54.54</v>
      </c>
      <c r="CW6" s="20" t="str">
        <f>IF(CW7="","",IF(CW7="-","【-】","【"&amp;SUBSTITUTE(TEXT(CW7,"#,##0.00"),"-","△")&amp;"】"))</f>
        <v>【61.14】</v>
      </c>
      <c r="CX6" s="21" t="str">
        <f>IF(CX7="",NA(),CX7)</f>
        <v>-</v>
      </c>
      <c r="CY6" s="21" t="str">
        <f t="shared" ref="CY6:DG6" si="11">IF(CY7="",NA(),CY7)</f>
        <v>-</v>
      </c>
      <c r="CZ6" s="21" t="str">
        <f t="shared" si="11"/>
        <v>-</v>
      </c>
      <c r="DA6" s="21">
        <f t="shared" si="11"/>
        <v>72.040000000000006</v>
      </c>
      <c r="DB6" s="21">
        <f t="shared" si="11"/>
        <v>73.78</v>
      </c>
      <c r="DC6" s="21" t="str">
        <f t="shared" si="11"/>
        <v>-</v>
      </c>
      <c r="DD6" s="21" t="str">
        <f t="shared" si="11"/>
        <v>-</v>
      </c>
      <c r="DE6" s="21" t="str">
        <f t="shared" si="11"/>
        <v>-</v>
      </c>
      <c r="DF6" s="21">
        <f t="shared" si="11"/>
        <v>84.7</v>
      </c>
      <c r="DG6" s="21">
        <f t="shared" si="11"/>
        <v>90.3</v>
      </c>
      <c r="DH6" s="20" t="str">
        <f>IF(DH7="","",IF(DH7="-","【-】","【"&amp;SUBSTITUTE(TEXT(DH7,"#,##0.00"),"-","△")&amp;"】"))</f>
        <v>【86.91】</v>
      </c>
      <c r="DI6" s="21" t="str">
        <f>IF(DI7="",NA(),DI7)</f>
        <v>-</v>
      </c>
      <c r="DJ6" s="21" t="str">
        <f t="shared" ref="DJ6:DR6" si="12">IF(DJ7="",NA(),DJ7)</f>
        <v>-</v>
      </c>
      <c r="DK6" s="21" t="str">
        <f t="shared" si="12"/>
        <v>-</v>
      </c>
      <c r="DL6" s="21">
        <f t="shared" si="12"/>
        <v>3.58</v>
      </c>
      <c r="DM6" s="21">
        <f t="shared" si="12"/>
        <v>7.16</v>
      </c>
      <c r="DN6" s="21" t="str">
        <f t="shared" si="12"/>
        <v>-</v>
      </c>
      <c r="DO6" s="21" t="str">
        <f t="shared" si="12"/>
        <v>-</v>
      </c>
      <c r="DP6" s="21" t="str">
        <f t="shared" si="12"/>
        <v>-</v>
      </c>
      <c r="DQ6" s="21">
        <f t="shared" si="12"/>
        <v>20.34</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0.01</v>
      </c>
      <c r="EO6" s="20" t="str">
        <f>IF(EO7="","",IF(EO7="-","【-】","【"&amp;SUBSTITUTE(TEXT(EO7,"#,##0.00"),"-","△")&amp;"】"))</f>
        <v>【0.03】</v>
      </c>
    </row>
    <row r="7" spans="1:148" s="22" customFormat="1" x14ac:dyDescent="0.15">
      <c r="A7" s="14"/>
      <c r="B7" s="23">
        <v>2021</v>
      </c>
      <c r="C7" s="23">
        <v>82333</v>
      </c>
      <c r="D7" s="23">
        <v>46</v>
      </c>
      <c r="E7" s="23">
        <v>17</v>
      </c>
      <c r="F7" s="23">
        <v>5</v>
      </c>
      <c r="G7" s="23">
        <v>0</v>
      </c>
      <c r="H7" s="23" t="s">
        <v>96</v>
      </c>
      <c r="I7" s="23" t="s">
        <v>97</v>
      </c>
      <c r="J7" s="23" t="s">
        <v>98</v>
      </c>
      <c r="K7" s="23" t="s">
        <v>99</v>
      </c>
      <c r="L7" s="23" t="s">
        <v>100</v>
      </c>
      <c r="M7" s="23" t="s">
        <v>101</v>
      </c>
      <c r="N7" s="24" t="s">
        <v>102</v>
      </c>
      <c r="O7" s="24">
        <v>64.05</v>
      </c>
      <c r="P7" s="24">
        <v>6.5</v>
      </c>
      <c r="Q7" s="24">
        <v>87.64</v>
      </c>
      <c r="R7" s="24">
        <v>2970</v>
      </c>
      <c r="S7" s="24">
        <v>32956</v>
      </c>
      <c r="T7" s="24">
        <v>222.48</v>
      </c>
      <c r="U7" s="24">
        <v>148.13</v>
      </c>
      <c r="V7" s="24">
        <v>2124</v>
      </c>
      <c r="W7" s="24">
        <v>3.91</v>
      </c>
      <c r="X7" s="24">
        <v>543.22</v>
      </c>
      <c r="Y7" s="24" t="s">
        <v>102</v>
      </c>
      <c r="Z7" s="24" t="s">
        <v>102</v>
      </c>
      <c r="AA7" s="24" t="s">
        <v>102</v>
      </c>
      <c r="AB7" s="24">
        <v>104.37</v>
      </c>
      <c r="AC7" s="24">
        <v>108.88</v>
      </c>
      <c r="AD7" s="24" t="s">
        <v>102</v>
      </c>
      <c r="AE7" s="24" t="s">
        <v>102</v>
      </c>
      <c r="AF7" s="24" t="s">
        <v>102</v>
      </c>
      <c r="AG7" s="24">
        <v>106.37</v>
      </c>
      <c r="AH7" s="24">
        <v>102.11</v>
      </c>
      <c r="AI7" s="24">
        <v>104.16</v>
      </c>
      <c r="AJ7" s="24" t="s">
        <v>102</v>
      </c>
      <c r="AK7" s="24" t="s">
        <v>102</v>
      </c>
      <c r="AL7" s="24" t="s">
        <v>102</v>
      </c>
      <c r="AM7" s="24">
        <v>0</v>
      </c>
      <c r="AN7" s="24">
        <v>0</v>
      </c>
      <c r="AO7" s="24" t="s">
        <v>102</v>
      </c>
      <c r="AP7" s="24" t="s">
        <v>102</v>
      </c>
      <c r="AQ7" s="24" t="s">
        <v>102</v>
      </c>
      <c r="AR7" s="24">
        <v>139.02000000000001</v>
      </c>
      <c r="AS7" s="24">
        <v>124.9</v>
      </c>
      <c r="AT7" s="24">
        <v>128.22999999999999</v>
      </c>
      <c r="AU7" s="24" t="s">
        <v>102</v>
      </c>
      <c r="AV7" s="24" t="s">
        <v>102</v>
      </c>
      <c r="AW7" s="24" t="s">
        <v>102</v>
      </c>
      <c r="AX7" s="24">
        <v>94.5</v>
      </c>
      <c r="AY7" s="24">
        <v>136.02000000000001</v>
      </c>
      <c r="AZ7" s="24" t="s">
        <v>102</v>
      </c>
      <c r="BA7" s="24" t="s">
        <v>102</v>
      </c>
      <c r="BB7" s="24" t="s">
        <v>102</v>
      </c>
      <c r="BC7" s="24">
        <v>29.13</v>
      </c>
      <c r="BD7" s="24">
        <v>33.58</v>
      </c>
      <c r="BE7" s="24">
        <v>34.770000000000003</v>
      </c>
      <c r="BF7" s="24" t="s">
        <v>102</v>
      </c>
      <c r="BG7" s="24" t="s">
        <v>102</v>
      </c>
      <c r="BH7" s="24" t="s">
        <v>102</v>
      </c>
      <c r="BI7" s="24">
        <v>0</v>
      </c>
      <c r="BJ7" s="24">
        <v>0</v>
      </c>
      <c r="BK7" s="24" t="s">
        <v>102</v>
      </c>
      <c r="BL7" s="24" t="s">
        <v>102</v>
      </c>
      <c r="BM7" s="24" t="s">
        <v>102</v>
      </c>
      <c r="BN7" s="24">
        <v>867.83</v>
      </c>
      <c r="BO7" s="24">
        <v>778.81</v>
      </c>
      <c r="BP7" s="24">
        <v>786.37</v>
      </c>
      <c r="BQ7" s="24" t="s">
        <v>102</v>
      </c>
      <c r="BR7" s="24" t="s">
        <v>102</v>
      </c>
      <c r="BS7" s="24" t="s">
        <v>102</v>
      </c>
      <c r="BT7" s="24">
        <v>39.81</v>
      </c>
      <c r="BU7" s="24">
        <v>46.64</v>
      </c>
      <c r="BV7" s="24" t="s">
        <v>102</v>
      </c>
      <c r="BW7" s="24" t="s">
        <v>102</v>
      </c>
      <c r="BX7" s="24" t="s">
        <v>102</v>
      </c>
      <c r="BY7" s="24">
        <v>57.08</v>
      </c>
      <c r="BZ7" s="24">
        <v>67.23</v>
      </c>
      <c r="CA7" s="24">
        <v>60.65</v>
      </c>
      <c r="CB7" s="24" t="s">
        <v>102</v>
      </c>
      <c r="CC7" s="24" t="s">
        <v>102</v>
      </c>
      <c r="CD7" s="24" t="s">
        <v>102</v>
      </c>
      <c r="CE7" s="24">
        <v>251.41</v>
      </c>
      <c r="CF7" s="24">
        <v>256.45</v>
      </c>
      <c r="CG7" s="24" t="s">
        <v>102</v>
      </c>
      <c r="CH7" s="24" t="s">
        <v>102</v>
      </c>
      <c r="CI7" s="24" t="s">
        <v>102</v>
      </c>
      <c r="CJ7" s="24">
        <v>274.99</v>
      </c>
      <c r="CK7" s="24">
        <v>228.21</v>
      </c>
      <c r="CL7" s="24">
        <v>256.97000000000003</v>
      </c>
      <c r="CM7" s="24" t="s">
        <v>102</v>
      </c>
      <c r="CN7" s="24" t="s">
        <v>102</v>
      </c>
      <c r="CO7" s="24" t="s">
        <v>102</v>
      </c>
      <c r="CP7" s="24">
        <v>51.13</v>
      </c>
      <c r="CQ7" s="24">
        <v>51.85</v>
      </c>
      <c r="CR7" s="24" t="s">
        <v>102</v>
      </c>
      <c r="CS7" s="24" t="s">
        <v>102</v>
      </c>
      <c r="CT7" s="24" t="s">
        <v>102</v>
      </c>
      <c r="CU7" s="24">
        <v>54.83</v>
      </c>
      <c r="CV7" s="24">
        <v>54.54</v>
      </c>
      <c r="CW7" s="24">
        <v>61.14</v>
      </c>
      <c r="CX7" s="24" t="s">
        <v>102</v>
      </c>
      <c r="CY7" s="24" t="s">
        <v>102</v>
      </c>
      <c r="CZ7" s="24" t="s">
        <v>102</v>
      </c>
      <c r="DA7" s="24">
        <v>72.040000000000006</v>
      </c>
      <c r="DB7" s="24">
        <v>73.78</v>
      </c>
      <c r="DC7" s="24" t="s">
        <v>102</v>
      </c>
      <c r="DD7" s="24" t="s">
        <v>102</v>
      </c>
      <c r="DE7" s="24" t="s">
        <v>102</v>
      </c>
      <c r="DF7" s="24">
        <v>84.7</v>
      </c>
      <c r="DG7" s="24">
        <v>90.3</v>
      </c>
      <c r="DH7" s="24">
        <v>86.91</v>
      </c>
      <c r="DI7" s="24" t="s">
        <v>102</v>
      </c>
      <c r="DJ7" s="24" t="s">
        <v>102</v>
      </c>
      <c r="DK7" s="24" t="s">
        <v>102</v>
      </c>
      <c r="DL7" s="24">
        <v>3.58</v>
      </c>
      <c r="DM7" s="24">
        <v>7.16</v>
      </c>
      <c r="DN7" s="24" t="s">
        <v>102</v>
      </c>
      <c r="DO7" s="24" t="s">
        <v>102</v>
      </c>
      <c r="DP7" s="24" t="s">
        <v>102</v>
      </c>
      <c r="DQ7" s="24">
        <v>20.34</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2023-01-26T07:31:56Z</cp:lastPrinted>
  <dcterms:created xsi:type="dcterms:W3CDTF">2022-12-01T01:33:15Z</dcterms:created>
  <dcterms:modified xsi:type="dcterms:W3CDTF">2023-02-01T02:03:58Z</dcterms:modified>
  <cp:category/>
</cp:coreProperties>
</file>