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28_神栖市\"/>
    </mc:Choice>
  </mc:AlternateContent>
  <workbookProtection workbookAlgorithmName="SHA-512" workbookHashValue="dDdxZoz6EZp2m1zAfssuDwyaPPbHKsZJFWSTWbPNeWr8SKIIsys/QJKPZXeS7YGOwlVAZYfZcJbfDKEf48VWjg==" workbookSaltValue="nnH8Yxo77DOJHdL+kpP3P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<sst xmlns="http://schemas.openxmlformats.org/spreadsheetml/2006/main" count="299" uniqueCount="118">
  <si>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</si>
  <si>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</si>
  <si>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</si>
  <si>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</si>
  <si>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</si>
  <si>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</si>
  <si>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</si>
  <si>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</si>
  <si>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</si>
  <si>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</si>
  <si>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</si>
  <si>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</si>
  <si>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</si>
  <si>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</si>
  <si>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</si>
  <si>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</si>
  <si>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</si>
  <si>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</si>
  <si>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</si>
  <si>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</si>
  <si>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</si>
  <si>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</si>
  <si>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</si>
  <si>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</si>
  <si>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</si>
  <si>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</si>
  <si>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</si>
  <si>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</si>
  <si>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</si>
  <si>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</si>
  <si>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</si>
  <si>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</si>
  <si>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</si>
  <si>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</si>
  <si>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</si>
  <si>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</si>
  <si>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</si>
  <si>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</si>
  <si>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</si>
  <si>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</si>
  <si>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</si>
  <si>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</si>
  <si>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</si>
  <si>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</si>
  <si>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</si>
  <si>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</si>
  <si>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</si>
  <si>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</si>
  <si>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</si>
  <si>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</si>
  <si>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</si>
  <si>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</si>
  <si>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</si>
  <si>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</si>
  <si>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</si>
  <si>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</si>
  <si>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</si>
  <si>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</si>
  <si>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</si>
  <si>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</si>
  <si>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</si>
  <si>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</si>
  <si>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</si>
  <si>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</si>
  <si>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</si>
  <si>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</si>
  <si>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</si>
  <si>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</si>
  <si>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</si>
  <si>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</si>
  <si>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</si>
  <si>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</si>
  <si>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</si>
  <si>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</si>
  <si>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</si>
  <si>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</si>
  <si>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</si>
  <si>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</si>
  <si>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</si>
  <si>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</si>
  <si>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</si>
  <si>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</si>
  <si>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</si>
  <si>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</si>
  <si>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</si>
  <si>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</si>
  <si>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</si>
  <si>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</si>
  <si>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</si>
  <si>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</si>
  <si>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</si>
  <si>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</si>
  <si>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</si>
  <si>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</si>
  <si>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</si>
  <si>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</si>
  <si>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神栖市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</si>
  <si>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</si>
  <si>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</si>
  <si>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</si>
  <si>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</si>
  <si>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</si>
  <si>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</si>
  <si>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</si>
  <si>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</si>
  <si>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</si>
  <si>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</si>
  <si>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</si>
  <si>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</si>
  <si>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</si>
  <si>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</si>
  <si>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</si>
  <si>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</si>
  <si>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</si>
  <si>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</si>
  <si>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下水道事業は，大規模な先行投資が必要なことから財政運営に与える影響が大きく，さらに今後は，人口減少に伴う使用料収入の減少や施設の本格的な更新時期の到来を踏まえ，下水道事業をめぐる経営環境は益々厳しくなることが見込まれます。
　このため，未普及地域においては，地域の特性に応じた最適な事業手法を選択し，計画的かつ効率的な整備を行なうとともに，令和2年度に策定した経営戦略による人口減少や将来の需要予測等を踏まえ，投資及び維持管理の両面にわたって徹底した事業経営の効率化・合理化に取り組んでいきます。</t>
    <phoneticPr fontId="4"/>
  </si>
  <si>
    <t>　「①有形固定資産減価償却率」「②管渠老朽化率」「③管渠改善率」を類似団体平均値と比較すると，老朽化している施設や管渠は少ないが，公共下水道事業を開始して約34年が経過することから，今後は経年劣化の進行している下水道施設の維持管理費の増大や更新需要の発生が予測されます。
　特に，下水道整備の進展に伴い，中継ポンプ場を構成する施設・設備の数は膨大であり，下水道施設の老朽化等に起因した事故が発生した場合，事後的な対応では市民生活に大きな支障が出るだけでなくコスト的にも不経済となります。
　そのため，令和元年度に策定したストックマネジメント計画に基づく対策を実施し，下水道施設における予防保全的な維持管理を行い，設備が使用限界値に達する前に耐用年数の延伸とライフサイクルコストの最小化を進めます。</t>
    <phoneticPr fontId="4"/>
  </si>
  <si>
    <t>　「①経常収支比率」については，109.20%と単年度収支が黒字であり，類似団体平均値と比べて高い数値になっています。累積欠損金は発生していませんが，今後は下水道施設の維持管理費の増加や一般会計からの繰入金の減少等が予測されるため，使用料改定等を検討する必要があります。
　「③流動比率」については，78.24%と100%未満ですが，類似団体平均値と比べて高い数値になっています。今後は建設改良費に充てられた企業債の増加が予測されるため，注視する必要があります。
　「④企業債残高対事業規模比率」については，319.18%と類似団体平均値と比べて低い数値ですが，今後は企業債の増加や企業債残高に対する一般会計負担額の減少が予測されるため，使用料改定等を検討する必要があります。
　「⑤経費回収率」については，100%と使用料で回収すべき経費を使用料で賄えていますが，今後は下水道施設の維持管理費の増加が予測されるため，使用料改定等を検討する必要があります。
　「⑥汚水処理原価」については，有収水量１㎥当たり159.91円で類似団体平均値と比べて低い数値になっています。今後は下水道施設の維持管理費の増加が予測されるため，注視する必要があります。
　「⑧水洗化率」については，83.60%と100%未満であり，類似団体平均値と比べて低い数値となっているため，未接続者に対する戸別訪問等を行い，接続率向上に努めます。</t>
    <rPh sb="284" eb="287">
      <t>キギョウサイ</t>
    </rPh>
    <rPh sb="288" eb="290">
      <t>ゾウカ</t>
    </rPh>
    <rPh sb="566" eb="567">
      <t>ヒク</t>
    </rPh>
    <rPh sb="579" eb="583">
      <t>ミセツゾクシャ</t>
    </rPh>
    <rPh sb="584" eb="585">
      <t>タイ</t>
    </rPh>
    <rPh sb="587" eb="591">
      <t>コベツホウモン</t>
    </rPh>
    <rPh sb="591" eb="592">
      <t>トウ</t>
    </rPh>
    <rPh sb="593" eb="59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</si>
</sst>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E7C-4FBE-BDC0-E1C4046482D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c:v>0.27</c:v>
                </c:pt>
              </c:numCache>
            </c:numRef>
          </c:val>
          <c:smooth val="0"/>
          <c:extLst>
            <c:ext xmlns:c16="http://schemas.microsoft.com/office/drawing/2014/chart" uri="{C3380CC4-5D6E-409C-BE32-E72D297353CC}">
              <c16:uniqueId val="{00000001-CE7C-4FBE-BDC0-E1C4046482D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67-4ED4-8056-1505EA72A6A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45.87</c:v>
                </c:pt>
                <c:pt idx="4">
                  <c:v>44.24</c:v>
                </c:pt>
              </c:numCache>
            </c:numRef>
          </c:val>
          <c:smooth val="0"/>
          <c:extLst>
            <c:ext xmlns:c16="http://schemas.microsoft.com/office/drawing/2014/chart" uri="{C3380CC4-5D6E-409C-BE32-E72D297353CC}">
              <c16:uniqueId val="{00000001-C667-4ED4-8056-1505EA72A6A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88.99</c:v>
                </c:pt>
                <c:pt idx="4">
                  <c:v>83.6</c:v>
                </c:pt>
              </c:numCache>
            </c:numRef>
          </c:val>
          <c:extLst>
            <c:ext xmlns:c16="http://schemas.microsoft.com/office/drawing/2014/chart" uri="{C3380CC4-5D6E-409C-BE32-E72D297353CC}">
              <c16:uniqueId val="{00000000-5DE3-4239-A509-184D3A8AA00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87.65</c:v>
                </c:pt>
                <c:pt idx="4">
                  <c:v>88.15</c:v>
                </c:pt>
              </c:numCache>
            </c:numRef>
          </c:val>
          <c:smooth val="0"/>
          <c:extLst>
            <c:ext xmlns:c16="http://schemas.microsoft.com/office/drawing/2014/chart" uri="{C3380CC4-5D6E-409C-BE32-E72D297353CC}">
              <c16:uniqueId val="{00000001-5DE3-4239-A509-184D3A8AA00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108.54</c:v>
                </c:pt>
                <c:pt idx="4">
                  <c:v>109.2</c:v>
                </c:pt>
              </c:numCache>
            </c:numRef>
          </c:val>
          <c:extLst>
            <c:ext xmlns:c16="http://schemas.microsoft.com/office/drawing/2014/chart" uri="{C3380CC4-5D6E-409C-BE32-E72D297353CC}">
              <c16:uniqueId val="{00000000-E16E-42BF-A538-256024E0071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c:v>
                </c:pt>
                <c:pt idx="4">
                  <c:v>104.11</c:v>
                </c:pt>
              </c:numCache>
            </c:numRef>
          </c:val>
          <c:smooth val="0"/>
          <c:extLst>
            <c:ext xmlns:c16="http://schemas.microsoft.com/office/drawing/2014/chart" uri="{C3380CC4-5D6E-409C-BE32-E72D297353CC}">
              <c16:uniqueId val="{00000001-E16E-42BF-A538-256024E0071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3.23</c:v>
                </c:pt>
                <c:pt idx="4">
                  <c:v>5.78</c:v>
                </c:pt>
              </c:numCache>
            </c:numRef>
          </c:val>
          <c:extLst>
            <c:ext xmlns:c16="http://schemas.microsoft.com/office/drawing/2014/chart" uri="{C3380CC4-5D6E-409C-BE32-E72D297353CC}">
              <c16:uniqueId val="{00000000-0243-45D0-B070-8DFEC8325EF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29.24</c:v>
                </c:pt>
                <c:pt idx="4">
                  <c:v>31.73</c:v>
                </c:pt>
              </c:numCache>
            </c:numRef>
          </c:val>
          <c:smooth val="0"/>
          <c:extLst>
            <c:ext xmlns:c16="http://schemas.microsoft.com/office/drawing/2014/chart" uri="{C3380CC4-5D6E-409C-BE32-E72D297353CC}">
              <c16:uniqueId val="{00000001-0243-45D0-B070-8DFEC8325EF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66A-41D8-AA8F-74E550E9019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766A-41D8-AA8F-74E550E9019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AA6-4210-A427-9C95A0E5F98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48.2</c:v>
                </c:pt>
                <c:pt idx="4">
                  <c:v>46.91</c:v>
                </c:pt>
              </c:numCache>
            </c:numRef>
          </c:val>
          <c:smooth val="0"/>
          <c:extLst>
            <c:ext xmlns:c16="http://schemas.microsoft.com/office/drawing/2014/chart" uri="{C3380CC4-5D6E-409C-BE32-E72D297353CC}">
              <c16:uniqueId val="{00000001-BAA6-4210-A427-9C95A0E5F98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64.67</c:v>
                </c:pt>
                <c:pt idx="4">
                  <c:v>78.239999999999995</c:v>
                </c:pt>
              </c:numCache>
            </c:numRef>
          </c:val>
          <c:extLst>
            <c:ext xmlns:c16="http://schemas.microsoft.com/office/drawing/2014/chart" uri="{C3380CC4-5D6E-409C-BE32-E72D297353CC}">
              <c16:uniqueId val="{00000000-780A-483E-92B6-670160816D9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46.85</c:v>
                </c:pt>
                <c:pt idx="4">
                  <c:v>44.35</c:v>
                </c:pt>
              </c:numCache>
            </c:numRef>
          </c:val>
          <c:smooth val="0"/>
          <c:extLst>
            <c:ext xmlns:c16="http://schemas.microsoft.com/office/drawing/2014/chart" uri="{C3380CC4-5D6E-409C-BE32-E72D297353CC}">
              <c16:uniqueId val="{00000001-780A-483E-92B6-670160816D9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c:v>319.18</c:v>
                </c:pt>
              </c:numCache>
            </c:numRef>
          </c:val>
          <c:extLst>
            <c:ext xmlns:c16="http://schemas.microsoft.com/office/drawing/2014/chart" uri="{C3380CC4-5D6E-409C-BE32-E72D297353CC}">
              <c16:uniqueId val="{00000000-A1CA-49EC-B0C8-109939FC02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1268.6300000000001</c:v>
                </c:pt>
                <c:pt idx="4">
                  <c:v>1283.69</c:v>
                </c:pt>
              </c:numCache>
            </c:numRef>
          </c:val>
          <c:smooth val="0"/>
          <c:extLst>
            <c:ext xmlns:c16="http://schemas.microsoft.com/office/drawing/2014/chart" uri="{C3380CC4-5D6E-409C-BE32-E72D297353CC}">
              <c16:uniqueId val="{00000001-A1CA-49EC-B0C8-109939FC02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94.43</c:v>
                </c:pt>
                <c:pt idx="4">
                  <c:v>100</c:v>
                </c:pt>
              </c:numCache>
            </c:numRef>
          </c:val>
          <c:extLst>
            <c:ext xmlns:c16="http://schemas.microsoft.com/office/drawing/2014/chart" uri="{C3380CC4-5D6E-409C-BE32-E72D297353CC}">
              <c16:uniqueId val="{00000000-C9D4-48A3-8671-5FA75C98BF3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82.88</c:v>
                </c:pt>
                <c:pt idx="4">
                  <c:v>82.53</c:v>
                </c:pt>
              </c:numCache>
            </c:numRef>
          </c:val>
          <c:smooth val="0"/>
          <c:extLst>
            <c:ext xmlns:c16="http://schemas.microsoft.com/office/drawing/2014/chart" uri="{C3380CC4-5D6E-409C-BE32-E72D297353CC}">
              <c16:uniqueId val="{00000001-C9D4-48A3-8671-5FA75C98BF3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159.91</c:v>
                </c:pt>
              </c:numCache>
            </c:numRef>
          </c:val>
          <c:extLst>
            <c:ext xmlns:c16="http://schemas.microsoft.com/office/drawing/2014/chart" uri="{C3380CC4-5D6E-409C-BE32-E72D297353CC}">
              <c16:uniqueId val="{00000000-5ACF-4EE6-AA06-664047822E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187.76</c:v>
                </c:pt>
                <c:pt idx="4">
                  <c:v>190.48</c:v>
                </c:pt>
              </c:numCache>
            </c:numRef>
          </c:val>
          <c:smooth val="0"/>
          <c:extLst>
            <c:ext xmlns:c16="http://schemas.microsoft.com/office/drawing/2014/chart" uri="{C3380CC4-5D6E-409C-BE32-E72D297353CC}">
              <c16:uniqueId val="{00000001-5ACF-4EE6-AA06-664047822E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37" zoomScale="90" zoomScaleNormal="90" workbookViewId="0">
      <selection activeCell="BE37" sqref="BE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神栖市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6">
        <f>データ!S6</f>
        <v>95073</v>
      </c>
      <c r="AM8" s="46"/>
      <c r="AN8" s="46"/>
      <c r="AO8" s="46"/>
      <c r="AP8" s="46"/>
      <c r="AQ8" s="46"/>
      <c r="AR8" s="46"/>
      <c r="AS8" s="46"/>
      <c r="AT8" s="45">
        <f>データ!T6</f>
        <v>146.97</v>
      </c>
      <c r="AU8" s="45"/>
      <c r="AV8" s="45"/>
      <c r="AW8" s="45"/>
      <c r="AX8" s="45"/>
      <c r="AY8" s="45"/>
      <c r="AZ8" s="45"/>
      <c r="BA8" s="45"/>
      <c r="BB8" s="45">
        <f>データ!U6</f>
        <v>646.89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82.14</v>
      </c>
      <c r="J10" s="45"/>
      <c r="K10" s="45"/>
      <c r="L10" s="45"/>
      <c r="M10" s="45"/>
      <c r="N10" s="45"/>
      <c r="O10" s="45"/>
      <c r="P10" s="45">
        <f>データ!P6</f>
        <v>0.78</v>
      </c>
      <c r="Q10" s="45"/>
      <c r="R10" s="45"/>
      <c r="S10" s="45"/>
      <c r="T10" s="45"/>
      <c r="U10" s="45"/>
      <c r="V10" s="45"/>
      <c r="W10" s="45">
        <f>データ!Q6</f>
        <v>89.89</v>
      </c>
      <c r="X10" s="45"/>
      <c r="Y10" s="45"/>
      <c r="Z10" s="45"/>
      <c r="AA10" s="45"/>
      <c r="AB10" s="45"/>
      <c r="AC10" s="45"/>
      <c r="AD10" s="46">
        <f>データ!R6</f>
        <v>2970</v>
      </c>
      <c r="AE10" s="46"/>
      <c r="AF10" s="46"/>
      <c r="AG10" s="46"/>
      <c r="AH10" s="46"/>
      <c r="AI10" s="46"/>
      <c r="AJ10" s="46"/>
      <c r="AK10" s="2"/>
      <c r="AL10" s="46">
        <f>データ!V6</f>
        <v>738</v>
      </c>
      <c r="AM10" s="46"/>
      <c r="AN10" s="46"/>
      <c r="AO10" s="46"/>
      <c r="AP10" s="46"/>
      <c r="AQ10" s="46"/>
      <c r="AR10" s="46"/>
      <c r="AS10" s="46"/>
      <c r="AT10" s="45">
        <f>データ!W6</f>
        <v>0.5</v>
      </c>
      <c r="AU10" s="45"/>
      <c r="AV10" s="45"/>
      <c r="AW10" s="45"/>
      <c r="AX10" s="45"/>
      <c r="AY10" s="45"/>
      <c r="AZ10" s="45"/>
      <c r="BA10" s="45"/>
      <c r="BB10" s="45">
        <f>データ!X6</f>
        <v>1476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WvmTZlr231mRNX33/7u8s60sj6tm+wnJlAG7EGh2Euo5oXolRsSZp4MhWiyaWjKfpt0+3d1hJI7q4kUEtGSCKA==" saltValue="Arr7UXv6sXiQO9L8/nLEt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82325</v>
      </c>
      <c r="D6" s="19">
        <f t="shared" si="3"/>
        <v>46</v>
      </c>
      <c r="E6" s="19">
        <f t="shared" si="3"/>
        <v>17</v>
      </c>
      <c r="F6" s="19">
        <f t="shared" si="3"/>
        <v>4</v>
      </c>
      <c r="G6" s="19">
        <f t="shared" si="3"/>
        <v>0</v>
      </c>
      <c r="H6" s="19" t="str">
        <f t="shared" si="3"/>
        <v>茨城県　神栖市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82.14</v>
      </c>
      <c r="P6" s="20">
        <f t="shared" si="3"/>
        <v>0.78</v>
      </c>
      <c r="Q6" s="20">
        <f t="shared" si="3"/>
        <v>89.89</v>
      </c>
      <c r="R6" s="20">
        <f t="shared" si="3"/>
        <v>2970</v>
      </c>
      <c r="S6" s="20">
        <f t="shared" si="3"/>
        <v>95073</v>
      </c>
      <c r="T6" s="20">
        <f t="shared" si="3"/>
        <v>146.97</v>
      </c>
      <c r="U6" s="20">
        <f t="shared" si="3"/>
        <v>646.89</v>
      </c>
      <c r="V6" s="20">
        <f t="shared" si="3"/>
        <v>738</v>
      </c>
      <c r="W6" s="20">
        <f t="shared" si="3"/>
        <v>0.5</v>
      </c>
      <c r="X6" s="20">
        <f t="shared" si="3"/>
        <v>1476</v>
      </c>
      <c r="Y6" s="21" t="str">
        <f>IF(Y7="",NA(),Y7)</f>
        <v>-</v>
      </c>
      <c r="Z6" s="21" t="str">
        <f t="shared" ref="Z6:AH6" si="4">IF(Z7="",NA(),Z7)</f>
        <v>-</v>
      </c>
      <c r="AA6" s="21" t="str">
        <f t="shared" si="4"/>
        <v>-</v>
      </c>
      <c r="AB6" s="21">
        <f t="shared" si="4"/>
        <v>108.54</v>
      </c>
      <c r="AC6" s="21">
        <f t="shared" si="4"/>
        <v>109.2</v>
      </c>
      <c r="AD6" s="21" t="str">
        <f t="shared" si="4"/>
        <v>-</v>
      </c>
      <c r="AE6" s="21" t="str">
        <f t="shared" si="4"/>
        <v>-</v>
      </c>
      <c r="AF6" s="21" t="str">
        <f t="shared" si="4"/>
        <v>-</v>
      </c>
      <c r="AG6" s="21">
        <f t="shared" si="4"/>
        <v>102.7</v>
      </c>
      <c r="AH6" s="21">
        <f t="shared" si="4"/>
        <v>104.11</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48.2</v>
      </c>
      <c r="AS6" s="21">
        <f t="shared" si="5"/>
        <v>46.91</v>
      </c>
      <c r="AT6" s="20" t="str">
        <f>IF(AT7="","",IF(AT7="-","【-】","【"&amp;SUBSTITUTE(TEXT(AT7,"#,##0.00"),"-","△")&amp;"】"))</f>
        <v>【63.89】</v>
      </c>
      <c r="AU6" s="21" t="str">
        <f>IF(AU7="",NA(),AU7)</f>
        <v>-</v>
      </c>
      <c r="AV6" s="21" t="str">
        <f t="shared" ref="AV6:BD6" si="6">IF(AV7="",NA(),AV7)</f>
        <v>-</v>
      </c>
      <c r="AW6" s="21" t="str">
        <f t="shared" si="6"/>
        <v>-</v>
      </c>
      <c r="AX6" s="21">
        <f t="shared" si="6"/>
        <v>64.67</v>
      </c>
      <c r="AY6" s="21">
        <f t="shared" si="6"/>
        <v>78.239999999999995</v>
      </c>
      <c r="AZ6" s="21" t="str">
        <f t="shared" si="6"/>
        <v>-</v>
      </c>
      <c r="BA6" s="21" t="str">
        <f t="shared" si="6"/>
        <v>-</v>
      </c>
      <c r="BB6" s="21" t="str">
        <f t="shared" si="6"/>
        <v>-</v>
      </c>
      <c r="BC6" s="21">
        <f t="shared" si="6"/>
        <v>46.85</v>
      </c>
      <c r="BD6" s="21">
        <f t="shared" si="6"/>
        <v>44.35</v>
      </c>
      <c r="BE6" s="20" t="str">
        <f>IF(BE7="","",IF(BE7="-","【-】","【"&amp;SUBSTITUTE(TEXT(BE7,"#,##0.00"),"-","△")&amp;"】"))</f>
        <v>【44.07】</v>
      </c>
      <c r="BF6" s="21" t="str">
        <f>IF(BF7="",NA(),BF7)</f>
        <v>-</v>
      </c>
      <c r="BG6" s="21" t="str">
        <f t="shared" ref="BG6:BO6" si="7">IF(BG7="",NA(),BG7)</f>
        <v>-</v>
      </c>
      <c r="BH6" s="21" t="str">
        <f t="shared" si="7"/>
        <v>-</v>
      </c>
      <c r="BI6" s="20">
        <f t="shared" si="7"/>
        <v>0</v>
      </c>
      <c r="BJ6" s="21">
        <f t="shared" si="7"/>
        <v>319.18</v>
      </c>
      <c r="BK6" s="21" t="str">
        <f t="shared" si="7"/>
        <v>-</v>
      </c>
      <c r="BL6" s="21" t="str">
        <f t="shared" si="7"/>
        <v>-</v>
      </c>
      <c r="BM6" s="21" t="str">
        <f t="shared" si="7"/>
        <v>-</v>
      </c>
      <c r="BN6" s="21">
        <f t="shared" si="7"/>
        <v>1268.6300000000001</v>
      </c>
      <c r="BO6" s="21">
        <f t="shared" si="7"/>
        <v>1283.69</v>
      </c>
      <c r="BP6" s="20" t="str">
        <f>IF(BP7="","",IF(BP7="-","【-】","【"&amp;SUBSTITUTE(TEXT(BP7,"#,##0.00"),"-","△")&amp;"】"))</f>
        <v>【1,201.79】</v>
      </c>
      <c r="BQ6" s="21" t="str">
        <f>IF(BQ7="",NA(),BQ7)</f>
        <v>-</v>
      </c>
      <c r="BR6" s="21" t="str">
        <f t="shared" ref="BR6:BZ6" si="8">IF(BR7="",NA(),BR7)</f>
        <v>-</v>
      </c>
      <c r="BS6" s="21" t="str">
        <f t="shared" si="8"/>
        <v>-</v>
      </c>
      <c r="BT6" s="21">
        <f t="shared" si="8"/>
        <v>94.43</v>
      </c>
      <c r="BU6" s="21">
        <f t="shared" si="8"/>
        <v>100</v>
      </c>
      <c r="BV6" s="21" t="str">
        <f t="shared" si="8"/>
        <v>-</v>
      </c>
      <c r="BW6" s="21" t="str">
        <f t="shared" si="8"/>
        <v>-</v>
      </c>
      <c r="BX6" s="21" t="str">
        <f t="shared" si="8"/>
        <v>-</v>
      </c>
      <c r="BY6" s="21">
        <f t="shared" si="8"/>
        <v>82.88</v>
      </c>
      <c r="BZ6" s="21">
        <f t="shared" si="8"/>
        <v>82.53</v>
      </c>
      <c r="CA6" s="20" t="str">
        <f>IF(CA7="","",IF(CA7="-","【-】","【"&amp;SUBSTITUTE(TEXT(CA7,"#,##0.00"),"-","△")&amp;"】"))</f>
        <v>【75.31】</v>
      </c>
      <c r="CB6" s="21" t="str">
        <f>IF(CB7="",NA(),CB7)</f>
        <v>-</v>
      </c>
      <c r="CC6" s="21" t="str">
        <f t="shared" ref="CC6:CK6" si="9">IF(CC7="",NA(),CC7)</f>
        <v>-</v>
      </c>
      <c r="CD6" s="21" t="str">
        <f t="shared" si="9"/>
        <v>-</v>
      </c>
      <c r="CE6" s="21">
        <f t="shared" si="9"/>
        <v>150</v>
      </c>
      <c r="CF6" s="21">
        <f t="shared" si="9"/>
        <v>159.91</v>
      </c>
      <c r="CG6" s="21" t="str">
        <f t="shared" si="9"/>
        <v>-</v>
      </c>
      <c r="CH6" s="21" t="str">
        <f t="shared" si="9"/>
        <v>-</v>
      </c>
      <c r="CI6" s="21" t="str">
        <f t="shared" si="9"/>
        <v>-</v>
      </c>
      <c r="CJ6" s="21">
        <f t="shared" si="9"/>
        <v>187.76</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45.87</v>
      </c>
      <c r="CV6" s="21">
        <f t="shared" si="10"/>
        <v>44.24</v>
      </c>
      <c r="CW6" s="20" t="str">
        <f>IF(CW7="","",IF(CW7="-","【-】","【"&amp;SUBSTITUTE(TEXT(CW7,"#,##0.00"),"-","△")&amp;"】"))</f>
        <v>【42.57】</v>
      </c>
      <c r="CX6" s="21" t="str">
        <f>IF(CX7="",NA(),CX7)</f>
        <v>-</v>
      </c>
      <c r="CY6" s="21" t="str">
        <f t="shared" ref="CY6:DG6" si="11">IF(CY7="",NA(),CY7)</f>
        <v>-</v>
      </c>
      <c r="CZ6" s="21" t="str">
        <f t="shared" si="11"/>
        <v>-</v>
      </c>
      <c r="DA6" s="21">
        <f t="shared" si="11"/>
        <v>88.99</v>
      </c>
      <c r="DB6" s="21">
        <f t="shared" si="11"/>
        <v>83.6</v>
      </c>
      <c r="DC6" s="21" t="str">
        <f t="shared" si="11"/>
        <v>-</v>
      </c>
      <c r="DD6" s="21" t="str">
        <f t="shared" si="11"/>
        <v>-</v>
      </c>
      <c r="DE6" s="21" t="str">
        <f t="shared" si="11"/>
        <v>-</v>
      </c>
      <c r="DF6" s="21">
        <f t="shared" si="11"/>
        <v>87.65</v>
      </c>
      <c r="DG6" s="21">
        <f t="shared" si="11"/>
        <v>88.15</v>
      </c>
      <c r="DH6" s="20" t="str">
        <f>IF(DH7="","",IF(DH7="-","【-】","【"&amp;SUBSTITUTE(TEXT(DH7,"#,##0.00"),"-","△")&amp;"】"))</f>
        <v>【85.24】</v>
      </c>
      <c r="DI6" s="21" t="str">
        <f>IF(DI7="",NA(),DI7)</f>
        <v>-</v>
      </c>
      <c r="DJ6" s="21" t="str">
        <f t="shared" ref="DJ6:DR6" si="12">IF(DJ7="",NA(),DJ7)</f>
        <v>-</v>
      </c>
      <c r="DK6" s="21" t="str">
        <f t="shared" si="12"/>
        <v>-</v>
      </c>
      <c r="DL6" s="21">
        <f t="shared" si="12"/>
        <v>3.23</v>
      </c>
      <c r="DM6" s="21">
        <f t="shared" si="12"/>
        <v>5.78</v>
      </c>
      <c r="DN6" s="21" t="str">
        <f t="shared" si="12"/>
        <v>-</v>
      </c>
      <c r="DO6" s="21" t="str">
        <f t="shared" si="12"/>
        <v>-</v>
      </c>
      <c r="DP6" s="21" t="str">
        <f t="shared" si="12"/>
        <v>-</v>
      </c>
      <c r="DQ6" s="21">
        <f t="shared" si="12"/>
        <v>29.24</v>
      </c>
      <c r="DR6" s="21">
        <f t="shared" si="12"/>
        <v>31.73</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0.06</v>
      </c>
      <c r="EN6" s="21">
        <f t="shared" si="14"/>
        <v>0.27</v>
      </c>
      <c r="EO6" s="20" t="str">
        <f>IF(EO7="","",IF(EO7="-","【-】","【"&amp;SUBSTITUTE(TEXT(EO7,"#,##0.00"),"-","△")&amp;"】"))</f>
        <v>【0.15】</v>
      </c>
    </row>
    <row r="7" spans="1:148" s="22" customFormat="1" x14ac:dyDescent="0.15">
      <c r="A7" s="14"/>
      <c r="B7" s="23">
        <v>2021</v>
      </c>
      <c r="C7" s="23">
        <v>82325</v>
      </c>
      <c r="D7" s="23">
        <v>46</v>
      </c>
      <c r="E7" s="23">
        <v>17</v>
      </c>
      <c r="F7" s="23">
        <v>4</v>
      </c>
      <c r="G7" s="23">
        <v>0</v>
      </c>
      <c r="H7" s="23" t="s">
        <v>96</v>
      </c>
      <c r="I7" s="23" t="s">
        <v>97</v>
      </c>
      <c r="J7" s="23" t="s">
        <v>98</v>
      </c>
      <c r="K7" s="23" t="s">
        <v>99</v>
      </c>
      <c r="L7" s="23" t="s">
        <v>100</v>
      </c>
      <c r="M7" s="23" t="s">
        <v>101</v>
      </c>
      <c r="N7" s="24" t="s">
        <v>102</v>
      </c>
      <c r="O7" s="24">
        <v>82.14</v>
      </c>
      <c r="P7" s="24">
        <v>0.78</v>
      </c>
      <c r="Q7" s="24">
        <v>89.89</v>
      </c>
      <c r="R7" s="24">
        <v>2970</v>
      </c>
      <c r="S7" s="24">
        <v>95073</v>
      </c>
      <c r="T7" s="24">
        <v>146.97</v>
      </c>
      <c r="U7" s="24">
        <v>646.89</v>
      </c>
      <c r="V7" s="24">
        <v>738</v>
      </c>
      <c r="W7" s="24">
        <v>0.5</v>
      </c>
      <c r="X7" s="24">
        <v>1476</v>
      </c>
      <c r="Y7" s="24" t="s">
        <v>102</v>
      </c>
      <c r="Z7" s="24" t="s">
        <v>102</v>
      </c>
      <c r="AA7" s="24" t="s">
        <v>102</v>
      </c>
      <c r="AB7" s="24">
        <v>108.54</v>
      </c>
      <c r="AC7" s="24">
        <v>109.2</v>
      </c>
      <c r="AD7" s="24" t="s">
        <v>102</v>
      </c>
      <c r="AE7" s="24" t="s">
        <v>102</v>
      </c>
      <c r="AF7" s="24" t="s">
        <v>102</v>
      </c>
      <c r="AG7" s="24">
        <v>102.7</v>
      </c>
      <c r="AH7" s="24">
        <v>104.11</v>
      </c>
      <c r="AI7" s="24">
        <v>105.35</v>
      </c>
      <c r="AJ7" s="24" t="s">
        <v>102</v>
      </c>
      <c r="AK7" s="24" t="s">
        <v>102</v>
      </c>
      <c r="AL7" s="24" t="s">
        <v>102</v>
      </c>
      <c r="AM7" s="24">
        <v>0</v>
      </c>
      <c r="AN7" s="24">
        <v>0</v>
      </c>
      <c r="AO7" s="24" t="s">
        <v>102</v>
      </c>
      <c r="AP7" s="24" t="s">
        <v>102</v>
      </c>
      <c r="AQ7" s="24" t="s">
        <v>102</v>
      </c>
      <c r="AR7" s="24">
        <v>48.2</v>
      </c>
      <c r="AS7" s="24">
        <v>46.91</v>
      </c>
      <c r="AT7" s="24">
        <v>63.89</v>
      </c>
      <c r="AU7" s="24" t="s">
        <v>102</v>
      </c>
      <c r="AV7" s="24" t="s">
        <v>102</v>
      </c>
      <c r="AW7" s="24" t="s">
        <v>102</v>
      </c>
      <c r="AX7" s="24">
        <v>64.67</v>
      </c>
      <c r="AY7" s="24">
        <v>78.239999999999995</v>
      </c>
      <c r="AZ7" s="24" t="s">
        <v>102</v>
      </c>
      <c r="BA7" s="24" t="s">
        <v>102</v>
      </c>
      <c r="BB7" s="24" t="s">
        <v>102</v>
      </c>
      <c r="BC7" s="24">
        <v>46.85</v>
      </c>
      <c r="BD7" s="24">
        <v>44.35</v>
      </c>
      <c r="BE7" s="24">
        <v>44.07</v>
      </c>
      <c r="BF7" s="24" t="s">
        <v>102</v>
      </c>
      <c r="BG7" s="24" t="s">
        <v>102</v>
      </c>
      <c r="BH7" s="24" t="s">
        <v>102</v>
      </c>
      <c r="BI7" s="24">
        <v>0</v>
      </c>
      <c r="BJ7" s="24">
        <v>319.18</v>
      </c>
      <c r="BK7" s="24" t="s">
        <v>102</v>
      </c>
      <c r="BL7" s="24" t="s">
        <v>102</v>
      </c>
      <c r="BM7" s="24" t="s">
        <v>102</v>
      </c>
      <c r="BN7" s="24">
        <v>1268.6300000000001</v>
      </c>
      <c r="BO7" s="24">
        <v>1283.69</v>
      </c>
      <c r="BP7" s="24">
        <v>1201.79</v>
      </c>
      <c r="BQ7" s="24" t="s">
        <v>102</v>
      </c>
      <c r="BR7" s="24" t="s">
        <v>102</v>
      </c>
      <c r="BS7" s="24" t="s">
        <v>102</v>
      </c>
      <c r="BT7" s="24">
        <v>94.43</v>
      </c>
      <c r="BU7" s="24">
        <v>100</v>
      </c>
      <c r="BV7" s="24" t="s">
        <v>102</v>
      </c>
      <c r="BW7" s="24" t="s">
        <v>102</v>
      </c>
      <c r="BX7" s="24" t="s">
        <v>102</v>
      </c>
      <c r="BY7" s="24">
        <v>82.88</v>
      </c>
      <c r="BZ7" s="24">
        <v>82.53</v>
      </c>
      <c r="CA7" s="24">
        <v>75.31</v>
      </c>
      <c r="CB7" s="24" t="s">
        <v>102</v>
      </c>
      <c r="CC7" s="24" t="s">
        <v>102</v>
      </c>
      <c r="CD7" s="24" t="s">
        <v>102</v>
      </c>
      <c r="CE7" s="24">
        <v>150</v>
      </c>
      <c r="CF7" s="24">
        <v>159.91</v>
      </c>
      <c r="CG7" s="24" t="s">
        <v>102</v>
      </c>
      <c r="CH7" s="24" t="s">
        <v>102</v>
      </c>
      <c r="CI7" s="24" t="s">
        <v>102</v>
      </c>
      <c r="CJ7" s="24">
        <v>187.76</v>
      </c>
      <c r="CK7" s="24">
        <v>190.48</v>
      </c>
      <c r="CL7" s="24">
        <v>216.39</v>
      </c>
      <c r="CM7" s="24" t="s">
        <v>102</v>
      </c>
      <c r="CN7" s="24" t="s">
        <v>102</v>
      </c>
      <c r="CO7" s="24" t="s">
        <v>102</v>
      </c>
      <c r="CP7" s="24" t="s">
        <v>102</v>
      </c>
      <c r="CQ7" s="24" t="s">
        <v>102</v>
      </c>
      <c r="CR7" s="24" t="s">
        <v>102</v>
      </c>
      <c r="CS7" s="24" t="s">
        <v>102</v>
      </c>
      <c r="CT7" s="24" t="s">
        <v>102</v>
      </c>
      <c r="CU7" s="24">
        <v>45.87</v>
      </c>
      <c r="CV7" s="24">
        <v>44.24</v>
      </c>
      <c r="CW7" s="24">
        <v>42.57</v>
      </c>
      <c r="CX7" s="24" t="s">
        <v>102</v>
      </c>
      <c r="CY7" s="24" t="s">
        <v>102</v>
      </c>
      <c r="CZ7" s="24" t="s">
        <v>102</v>
      </c>
      <c r="DA7" s="24">
        <v>88.99</v>
      </c>
      <c r="DB7" s="24">
        <v>83.6</v>
      </c>
      <c r="DC7" s="24" t="s">
        <v>102</v>
      </c>
      <c r="DD7" s="24" t="s">
        <v>102</v>
      </c>
      <c r="DE7" s="24" t="s">
        <v>102</v>
      </c>
      <c r="DF7" s="24">
        <v>87.65</v>
      </c>
      <c r="DG7" s="24">
        <v>88.15</v>
      </c>
      <c r="DH7" s="24">
        <v>85.24</v>
      </c>
      <c r="DI7" s="24" t="s">
        <v>102</v>
      </c>
      <c r="DJ7" s="24" t="s">
        <v>102</v>
      </c>
      <c r="DK7" s="24" t="s">
        <v>102</v>
      </c>
      <c r="DL7" s="24">
        <v>3.23</v>
      </c>
      <c r="DM7" s="24">
        <v>5.78</v>
      </c>
      <c r="DN7" s="24" t="s">
        <v>102</v>
      </c>
      <c r="DO7" s="24" t="s">
        <v>102</v>
      </c>
      <c r="DP7" s="24" t="s">
        <v>102</v>
      </c>
      <c r="DQ7" s="24">
        <v>29.24</v>
      </c>
      <c r="DR7" s="24">
        <v>31.73</v>
      </c>
      <c r="DS7" s="24">
        <v>25.87</v>
      </c>
      <c r="DT7" s="24" t="s">
        <v>102</v>
      </c>
      <c r="DU7" s="24" t="s">
        <v>102</v>
      </c>
      <c r="DV7" s="24" t="s">
        <v>102</v>
      </c>
      <c r="DW7" s="24">
        <v>0</v>
      </c>
      <c r="DX7" s="24">
        <v>0</v>
      </c>
      <c r="DY7" s="24" t="s">
        <v>102</v>
      </c>
      <c r="DZ7" s="24" t="s">
        <v>102</v>
      </c>
      <c r="EA7" s="24" t="s">
        <v>102</v>
      </c>
      <c r="EB7" s="24">
        <v>0</v>
      </c>
      <c r="EC7" s="24">
        <v>0</v>
      </c>
      <c r="ED7" s="24">
        <v>0.01</v>
      </c>
      <c r="EE7" s="24" t="s">
        <v>102</v>
      </c>
      <c r="EF7" s="24" t="s">
        <v>102</v>
      </c>
      <c r="EG7" s="24" t="s">
        <v>102</v>
      </c>
      <c r="EH7" s="24">
        <v>0</v>
      </c>
      <c r="EI7" s="24">
        <v>0</v>
      </c>
      <c r="EJ7" s="24" t="s">
        <v>102</v>
      </c>
      <c r="EK7" s="24" t="s">
        <v>102</v>
      </c>
      <c r="EL7" s="24" t="s">
        <v>102</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政策企画部情報システム課</cp:lastModifiedBy>
  <dcterms:created xsi:type="dcterms:W3CDTF">2022-12-01T01:26:37Z</dcterms:created>
  <dcterms:modified xsi:type="dcterms:W3CDTF">2023-02-07T01:51:24Z</dcterms:modified>
  <cp:category>
  </cp:category>
</cp:coreProperties>
</file>