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1_水道（簡水含む）43\28_神栖市\"/>
    </mc:Choice>
  </mc:AlternateContent>
  <workbookProtection workbookAlgorithmName="SHA-512" workbookHashValue="NXkN/f2NjMna7CCYDN2TjasjxRdNR0pVBEihGtkzdLmPa5FSnE+yo0fU6yULL0h8WH3oj3tyOCUIkERCO3Dubg==" workbookSaltValue="qFZNwpOjsZhxjaJx9UzCZ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<sst xmlns="http://schemas.openxmlformats.org/spreadsheetml/2006/main" count="228" uniqueCount="114">
  <si>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</si>
  <si>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</si>
  <si>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</si>
  <si>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</si>
  <si>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</si>
  <si>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</si>
  <si>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</si>
  <si>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</si>
  <si>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</si>
  <si>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</si>
  <si>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</si>
  <si>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</si>
  <si>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</si>
  <si>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</si>
  <si>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</si>
  <si>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</si>
  <si>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</si>
  <si>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</si>
  <si>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</si>
  <si>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</si>
  <si>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</si>
  <si>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</si>
  <si>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</si>
  <si>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</si>
  <si>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</si>
  <si>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</si>
  <si>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</si>
  <si>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</si>
  <si>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</si>
  <si>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</si>
  <si>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</si>
  <si>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</si>
  <si>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</si>
  <si>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</si>
  <si>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</si>
  <si>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</si>
  <si>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</si>
  <si>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</si>
  <si>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</si>
  <si>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</si>
  <si>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</si>
  <si>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</si>
  <si>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</si>
  <si>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</si>
  <si>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</si>
  <si>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</si>
  <si>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</si>
  <si>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</si>
  <si>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</si>
  <si>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</si>
  <si>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</si>
  <si>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</si>
  <si>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</si>
  <si>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</si>
  <si>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</si>
  <si>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</si>
  <si>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</si>
  <si>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</si>
  <si>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</si>
  <si>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</si>
  <si>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</si>
  <si>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</si>
  <si>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</si>
  <si>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</si>
  <si>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</si>
  <si>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</si>
  <si>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</si>
  <si>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</si>
  <si>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</si>
  <si>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</si>
  <si>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</si>
  <si>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</si>
  <si>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</si>
  <si>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</si>
  <si>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</si>
  <si>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</si>
  <si>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</si>
  <si>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</si>
  <si>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</si>
  <si>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</si>
  <si>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</si>
  <si>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</si>
  <si>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</si>
  <si>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</si>
  <si>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</si>
  <si>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</si>
  <si>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</si>
  <si>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</si>
  <si>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</si>
  <si>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</si>
  <si>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</si>
  <si>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</si>
  <si>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</si>
  <si>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神栖市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</si>
  <si>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</si>
  <si>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</si>
  <si>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</si>
  <si>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</si>
  <si>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</si>
  <si>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</si>
  <si>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</si>
  <si>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</si>
  <si>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</si>
  <si>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</si>
  <si>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</si>
  <si>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</si>
  <si>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</si>
  <si>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</si>
  <si>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</si>
  <si>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</si>
  <si>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</si>
  <si>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の健全化を図るため，平成２８年度５月分から料金改定（平均９．９％の値上げ）を実施した。しかし，依然として給水原価は高い水準となっており，今後も引き続き経常費用の削減に努めていく必要がある。また，老朽化の状況については，管路経年化率が上昇傾向にあるため，管路の更新を計画的に行っていく必要がある。　　　　　　　　　　　　　　　　　　　　　　　　　　　　　　　　　これらを踏まえ，平成２９年度に策定した「神栖市水道ビジョン」に沿って，持続的で安定した水道事業経営に努めていく必要がある。また，老朽化した水道施設を計画的に更新するため，令和元年度に「水道施設更新計画」を策定し，長期安定的な施設の維持に努めていく。</t>
    <phoneticPr fontId="4"/>
  </si>
  <si>
    <t xml:space="preserve">①有形固定資産減価償却率については，全国平均値や類似団体平均値に比べ低い状況である。これは，老朽化した配水場の更新が進んでおり，新しい資産の割合が高いためである。今後は，管路の老朽化が進むため数値は上昇する見込みである。　　　　　　　　　　　　　　　　　　　　　　　　②管路経年化率は，全国平均値及び類似団体平均値に比べ，高い値を示している。令和元年度に「水道施設更新計画」を策定し，計画に基づき管路の更新を進めていく。
</t>
    <rPh sb="192" eb="194">
      <t>ケイカク</t>
    </rPh>
    <rPh sb="195" eb="196">
      <t>モト</t>
    </rPh>
    <phoneticPr fontId="4"/>
  </si>
  <si>
    <t>①経常収支比率については，年々増加していたが，令和元年度から２年度にかけて知手配水場の休止施設の解体撤去工事を行ったため，数値が低下した。
③流動比率については,未払金が減少したため流動負債が減少し,値が上昇した。　　　　　　　　　　　　　　　　　　　　　　　　　⑤料金回収率については，全国平均値や類似団体平均値を下回ったが，昨年度よりも上昇し基準値である１００％に近付いている。
⑥給水原価については，全国平均値および類似団体の平均値よりも高い金額となっている。これは，受水費用が高額であるためである。
⑦施設利用率については，給水量の増加とともに年々上昇し，昨年度より上昇した。
⑧有収率については，令和元年度と同程度に推移している。今後管路の耐震化を進め，漏水による無効水量の低減に努める。　</t>
    <rPh sb="55" eb="56">
      <t>オコナ</t>
    </rPh>
    <rPh sb="64" eb="66">
      <t>テイカ</t>
    </rPh>
    <rPh sb="71" eb="73">
      <t>リュウドウ</t>
    </rPh>
    <rPh sb="73" eb="75">
      <t>ヒリツ</t>
    </rPh>
    <rPh sb="81" eb="84">
      <t>ミバライキン</t>
    </rPh>
    <rPh sb="85" eb="87">
      <t>ゲンショウ</t>
    </rPh>
    <rPh sb="91" eb="93">
      <t>リュウドウ</t>
    </rPh>
    <rPh sb="93" eb="95">
      <t>フサイ</t>
    </rPh>
    <rPh sb="96" eb="98">
      <t>ゲンショウ</t>
    </rPh>
    <rPh sb="100" eb="101">
      <t>アタイ</t>
    </rPh>
    <rPh sb="102" eb="104">
      <t>ジョウショウ</t>
    </rPh>
    <rPh sb="170" eb="172">
      <t>ジョウショウ</t>
    </rPh>
    <rPh sb="184" eb="186">
      <t>チカヅ</t>
    </rPh>
    <rPh sb="303" eb="305">
      <t>レイワ</t>
    </rPh>
    <rPh sb="305" eb="306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</si>
</sst>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1.75</c:v>
                </c:pt>
                <c:pt idx="2" formatCode="#,##0.00;&quot;△&quot;#,##0.00">
                  <c:v>0</c:v>
                </c:pt>
                <c:pt idx="3">
                  <c:v>0.23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D-4C43-BAE6-FB99B8B9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0.75</c:v>
                </c:pt>
                <c:pt idx="2">
                  <c:v>0.63</c:v>
                </c:pt>
                <c:pt idx="3">
                  <c:v>0.63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D-4C43-BAE6-FB99B8B9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52.99</c:v>
                </c:pt>
                <c:pt idx="1">
                  <c:v>55.26</c:v>
                </c:pt>
                <c:pt idx="2">
                  <c:v>57.46</c:v>
                </c:pt>
                <c:pt idx="3">
                  <c:v>57.7</c:v>
                </c:pt>
                <c:pt idx="4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7-43A4-A2B3-BD4018C2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59.11</c:v>
                </c:pt>
                <c:pt idx="1">
                  <c:v>59.74</c:v>
                </c:pt>
                <c:pt idx="2">
                  <c:v>59.46</c:v>
                </c:pt>
                <c:pt idx="3">
                  <c:v>59.51</c:v>
                </c:pt>
                <c:pt idx="4">
                  <c:v>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7-43A4-A2B3-BD4018C2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91.55</c:v>
                </c:pt>
                <c:pt idx="1">
                  <c:v>90.69</c:v>
                </c:pt>
                <c:pt idx="2">
                  <c:v>89.07</c:v>
                </c:pt>
                <c:pt idx="3">
                  <c:v>89.36</c:v>
                </c:pt>
                <c:pt idx="4">
                  <c:v>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A-4742-BFF6-C9AAEC513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87.91</c:v>
                </c:pt>
                <c:pt idx="1">
                  <c:v>87.28</c:v>
                </c:pt>
                <c:pt idx="2">
                  <c:v>87.41</c:v>
                </c:pt>
                <c:pt idx="3">
                  <c:v>87.08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A-4742-BFF6-C9AAEC513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109.4</c:v>
                </c:pt>
                <c:pt idx="1">
                  <c:v>111.74</c:v>
                </c:pt>
                <c:pt idx="2">
                  <c:v>112.22</c:v>
                </c:pt>
                <c:pt idx="3">
                  <c:v>107.32</c:v>
                </c:pt>
                <c:pt idx="4">
                  <c:v>107.33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B-4055-AD71-7B9BADF0D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112.15</c:v>
                </c:pt>
                <c:pt idx="2">
                  <c:v>111.44</c:v>
                </c:pt>
                <c:pt idx="3">
                  <c:v>111.17</c:v>
                </c:pt>
                <c:pt idx="4">
                  <c:v>110.91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B-4055-AD71-7B9BADF0D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41.78</c:v>
                </c:pt>
                <c:pt idx="1">
                  <c:v>37.729999999999997</c:v>
                </c:pt>
                <c:pt idx="2">
                  <c:v>39.4</c:v>
                </c:pt>
                <c:pt idx="3">
                  <c:v>40.78</c:v>
                </c:pt>
                <c:pt idx="4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2-4A73-B7B2-C4A4A4A5E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46.94</c:v>
                </c:pt>
                <c:pt idx="2">
                  <c:v>47.62</c:v>
                </c:pt>
                <c:pt idx="3">
                  <c:v>48.55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2-4A73-B7B2-C4A4A4A5E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27.64</c:v>
                </c:pt>
                <c:pt idx="1">
                  <c:v>25.73</c:v>
                </c:pt>
                <c:pt idx="2">
                  <c:v>27.45</c:v>
                </c:pt>
                <c:pt idx="3">
                  <c:v>26.43</c:v>
                </c:pt>
                <c:pt idx="4">
                  <c:v>26.42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1-466B-86CA-C8069531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14.48</c:v>
                </c:pt>
                <c:pt idx="2">
                  <c:v>16.27</c:v>
                </c:pt>
                <c:pt idx="3">
                  <c:v>17.11</c:v>
                </c:pt>
                <c:pt idx="4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66B-86CA-C8069531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0-404D-B183-5162BA8C5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</c:v>
                </c:pt>
                <c:pt idx="2">
                  <c:v>1.03</c:v>
                </c:pt>
                <c:pt idx="3">
                  <c:v>0.78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0-404D-B183-5162BA8C5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434.94</c:v>
                </c:pt>
                <c:pt idx="1">
                  <c:v>468.64</c:v>
                </c:pt>
                <c:pt idx="2">
                  <c:v>497.02</c:v>
                </c:pt>
                <c:pt idx="3">
                  <c:v>464.96</c:v>
                </c:pt>
                <c:pt idx="4">
                  <c:v>619.59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2-4677-9603-06D1A4C3C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357.82</c:v>
                </c:pt>
                <c:pt idx="1">
                  <c:v>355.5</c:v>
                </c:pt>
                <c:pt idx="2">
                  <c:v>349.83</c:v>
                </c:pt>
                <c:pt idx="3">
                  <c:v>360.86</c:v>
                </c:pt>
                <c:pt idx="4">
                  <c:v>350.79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2-4677-9603-06D1A4C3C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201.16</c:v>
                </c:pt>
                <c:pt idx="1">
                  <c:v>197.7</c:v>
                </c:pt>
                <c:pt idx="2">
                  <c:v>188.76</c:v>
                </c:pt>
                <c:pt idx="3">
                  <c:v>183.4</c:v>
                </c:pt>
                <c:pt idx="4">
                  <c:v>178.62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E-4DC4-8025-358718EF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307.45999999999998</c:v>
                </c:pt>
                <c:pt idx="1">
                  <c:v>312.58</c:v>
                </c:pt>
                <c:pt idx="2">
                  <c:v>314.87</c:v>
                </c:pt>
                <c:pt idx="3">
                  <c:v>309.27999999999997</c:v>
                </c:pt>
                <c:pt idx="4">
                  <c:v>322.92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E-4DC4-8025-358718EF9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98.13</c:v>
                </c:pt>
                <c:pt idx="1">
                  <c:v>100.1</c:v>
                </c:pt>
                <c:pt idx="2">
                  <c:v>100.98</c:v>
                </c:pt>
                <c:pt idx="3">
                  <c:v>84.21</c:v>
                </c:pt>
                <c:pt idx="4">
                  <c:v>90.81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C-4976-83CC-E792028D6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106.01</c:v>
                </c:pt>
                <c:pt idx="1">
                  <c:v>104.57</c:v>
                </c:pt>
                <c:pt idx="2">
                  <c:v>103.54</c:v>
                </c:pt>
                <c:pt idx="3">
                  <c:v>103.32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C-4976-83CC-E792028D6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246.07</c:v>
                </c:pt>
                <c:pt idx="1">
                  <c:v>243.54</c:v>
                </c:pt>
                <c:pt idx="2">
                  <c:v>241.6</c:v>
                </c:pt>
                <c:pt idx="3">
                  <c:v>288.85000000000002</c:v>
                </c:pt>
                <c:pt idx="4">
                  <c:v>266.31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D-4774-8DF5-A3F57F6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162.24</c:v>
                </c:pt>
                <c:pt idx="1">
                  <c:v>165.47</c:v>
                </c:pt>
                <c:pt idx="2">
                  <c:v>167.46</c:v>
                </c:pt>
                <c:pt idx="3">
                  <c:v>168.56</c:v>
                </c:pt>
                <c:pt idx="4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D-4774-8DF5-A3F57F6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375" bestFit="1" customWidth="1"/>
    <col min="81" max="82" width="4.37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茨城県　神栖市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95537</v>
      </c>
      <c r="AM8" s="61"/>
      <c r="AN8" s="61"/>
      <c r="AO8" s="61"/>
      <c r="AP8" s="61"/>
      <c r="AQ8" s="61"/>
      <c r="AR8" s="61"/>
      <c r="AS8" s="61"/>
      <c r="AT8" s="52">
        <f>データ!$S$6</f>
        <v>146.97</v>
      </c>
      <c r="AU8" s="53"/>
      <c r="AV8" s="53"/>
      <c r="AW8" s="53"/>
      <c r="AX8" s="53"/>
      <c r="AY8" s="53"/>
      <c r="AZ8" s="53"/>
      <c r="BA8" s="53"/>
      <c r="BB8" s="54">
        <f>データ!$T$6</f>
        <v>650.04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76.41</v>
      </c>
      <c r="J10" s="53"/>
      <c r="K10" s="53"/>
      <c r="L10" s="53"/>
      <c r="M10" s="53"/>
      <c r="N10" s="53"/>
      <c r="O10" s="64"/>
      <c r="P10" s="54">
        <f>データ!$P$6</f>
        <v>93.05</v>
      </c>
      <c r="Q10" s="54"/>
      <c r="R10" s="54"/>
      <c r="S10" s="54"/>
      <c r="T10" s="54"/>
      <c r="U10" s="54"/>
      <c r="V10" s="54"/>
      <c r="W10" s="61">
        <f>データ!$Q$6</f>
        <v>3960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88851</v>
      </c>
      <c r="AM10" s="61"/>
      <c r="AN10" s="61"/>
      <c r="AO10" s="61"/>
      <c r="AP10" s="61"/>
      <c r="AQ10" s="61"/>
      <c r="AR10" s="61"/>
      <c r="AS10" s="61"/>
      <c r="AT10" s="52">
        <f>データ!$V$6</f>
        <v>146.97</v>
      </c>
      <c r="AU10" s="53"/>
      <c r="AV10" s="53"/>
      <c r="AW10" s="53"/>
      <c r="AX10" s="53"/>
      <c r="AY10" s="53"/>
      <c r="AZ10" s="53"/>
      <c r="BA10" s="53"/>
      <c r="BB10" s="54">
        <f>データ!$W$6</f>
        <v>604.54999999999995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XLtbEiRiUzRbK/b5XDX1qhQ/xBitW4fvbkN83/fT7FmIixAzyDFhyB8sJPYUC6wU9Xv1y77ZqZ5kFnp0C5tHbw==" saltValue="WDY3Ig16v8J2Xu0jwIs6a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82325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茨城県　神栖市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76.41</v>
      </c>
      <c r="P6" s="35">
        <f t="shared" si="3"/>
        <v>93.05</v>
      </c>
      <c r="Q6" s="35">
        <f t="shared" si="3"/>
        <v>3960</v>
      </c>
      <c r="R6" s="35">
        <f t="shared" si="3"/>
        <v>95537</v>
      </c>
      <c r="S6" s="35">
        <f t="shared" si="3"/>
        <v>146.97</v>
      </c>
      <c r="T6" s="35">
        <f t="shared" si="3"/>
        <v>650.04</v>
      </c>
      <c r="U6" s="35">
        <f t="shared" si="3"/>
        <v>88851</v>
      </c>
      <c r="V6" s="35">
        <f t="shared" si="3"/>
        <v>146.97</v>
      </c>
      <c r="W6" s="35">
        <f t="shared" si="3"/>
        <v>604.54999999999995</v>
      </c>
      <c r="X6" s="36">
        <f>IF(X7="",NA(),X7)</f>
        <v>109.4</v>
      </c>
      <c r="Y6" s="36">
        <f t="shared" ref="Y6:AG6" si="4">IF(Y7="",NA(),Y7)</f>
        <v>111.74</v>
      </c>
      <c r="Z6" s="36">
        <f t="shared" si="4"/>
        <v>112.22</v>
      </c>
      <c r="AA6" s="36">
        <f t="shared" si="4"/>
        <v>107.32</v>
      </c>
      <c r="AB6" s="36">
        <f t="shared" si="4"/>
        <v>107.33</v>
      </c>
      <c r="AC6" s="36">
        <f t="shared" si="4"/>
        <v>113.16</v>
      </c>
      <c r="AD6" s="36">
        <f t="shared" si="4"/>
        <v>112.15</v>
      </c>
      <c r="AE6" s="36">
        <f t="shared" si="4"/>
        <v>111.44</v>
      </c>
      <c r="AF6" s="36">
        <f t="shared" si="4"/>
        <v>111.17</v>
      </c>
      <c r="AG6" s="36">
        <f t="shared" si="4"/>
        <v>110.91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0.68</v>
      </c>
      <c r="AO6" s="36">
        <f t="shared" si="5"/>
        <v>1</v>
      </c>
      <c r="AP6" s="36">
        <f t="shared" si="5"/>
        <v>1.03</v>
      </c>
      <c r="AQ6" s="36">
        <f t="shared" si="5"/>
        <v>0.78</v>
      </c>
      <c r="AR6" s="36">
        <f t="shared" si="5"/>
        <v>0.92</v>
      </c>
      <c r="AS6" s="35" t="str">
        <f>IF(AS7="","",IF(AS7="-","【-】","【"&amp;SUBSTITUTE(TEXT(AS7,"#,##0.00"),"-","△")&amp;"】"))</f>
        <v>【1.15】</v>
      </c>
      <c r="AT6" s="36">
        <f>IF(AT7="",NA(),AT7)</f>
        <v>434.94</v>
      </c>
      <c r="AU6" s="36">
        <f t="shared" ref="AU6:BC6" si="6">IF(AU7="",NA(),AU7)</f>
        <v>468.64</v>
      </c>
      <c r="AV6" s="36">
        <f t="shared" si="6"/>
        <v>497.02</v>
      </c>
      <c r="AW6" s="36">
        <f t="shared" si="6"/>
        <v>464.96</v>
      </c>
      <c r="AX6" s="36">
        <f t="shared" si="6"/>
        <v>619.59</v>
      </c>
      <c r="AY6" s="36">
        <f t="shared" si="6"/>
        <v>357.82</v>
      </c>
      <c r="AZ6" s="36">
        <f t="shared" si="6"/>
        <v>355.5</v>
      </c>
      <c r="BA6" s="36">
        <f t="shared" si="6"/>
        <v>349.83</v>
      </c>
      <c r="BB6" s="36">
        <f t="shared" si="6"/>
        <v>360.86</v>
      </c>
      <c r="BC6" s="36">
        <f t="shared" si="6"/>
        <v>350.79</v>
      </c>
      <c r="BD6" s="35" t="str">
        <f>IF(BD7="","",IF(BD7="-","【-】","【"&amp;SUBSTITUTE(TEXT(BD7,"#,##0.00"),"-","△")&amp;"】"))</f>
        <v>【260.31】</v>
      </c>
      <c r="BE6" s="36">
        <f>IF(BE7="",NA(),BE7)</f>
        <v>201.16</v>
      </c>
      <c r="BF6" s="36">
        <f t="shared" ref="BF6:BN6" si="7">IF(BF7="",NA(),BF7)</f>
        <v>197.7</v>
      </c>
      <c r="BG6" s="36">
        <f t="shared" si="7"/>
        <v>188.76</v>
      </c>
      <c r="BH6" s="36">
        <f t="shared" si="7"/>
        <v>183.4</v>
      </c>
      <c r="BI6" s="36">
        <f t="shared" si="7"/>
        <v>178.62</v>
      </c>
      <c r="BJ6" s="36">
        <f t="shared" si="7"/>
        <v>307.45999999999998</v>
      </c>
      <c r="BK6" s="36">
        <f t="shared" si="7"/>
        <v>312.58</v>
      </c>
      <c r="BL6" s="36">
        <f t="shared" si="7"/>
        <v>314.87</v>
      </c>
      <c r="BM6" s="36">
        <f t="shared" si="7"/>
        <v>309.27999999999997</v>
      </c>
      <c r="BN6" s="36">
        <f t="shared" si="7"/>
        <v>322.92</v>
      </c>
      <c r="BO6" s="35" t="str">
        <f>IF(BO7="","",IF(BO7="-","【-】","【"&amp;SUBSTITUTE(TEXT(BO7,"#,##0.00"),"-","△")&amp;"】"))</f>
        <v>【275.67】</v>
      </c>
      <c r="BP6" s="36">
        <f>IF(BP7="",NA(),BP7)</f>
        <v>98.13</v>
      </c>
      <c r="BQ6" s="36">
        <f t="shared" ref="BQ6:BY6" si="8">IF(BQ7="",NA(),BQ7)</f>
        <v>100.1</v>
      </c>
      <c r="BR6" s="36">
        <f t="shared" si="8"/>
        <v>100.98</v>
      </c>
      <c r="BS6" s="36">
        <f t="shared" si="8"/>
        <v>84.21</v>
      </c>
      <c r="BT6" s="36">
        <f t="shared" si="8"/>
        <v>90.81</v>
      </c>
      <c r="BU6" s="36">
        <f t="shared" si="8"/>
        <v>106.01</v>
      </c>
      <c r="BV6" s="36">
        <f t="shared" si="8"/>
        <v>104.57</v>
      </c>
      <c r="BW6" s="36">
        <f t="shared" si="8"/>
        <v>103.54</v>
      </c>
      <c r="BX6" s="36">
        <f t="shared" si="8"/>
        <v>103.32</v>
      </c>
      <c r="BY6" s="36">
        <f t="shared" si="8"/>
        <v>100.85</v>
      </c>
      <c r="BZ6" s="35" t="str">
        <f>IF(BZ7="","",IF(BZ7="-","【-】","【"&amp;SUBSTITUTE(TEXT(BZ7,"#,##0.00"),"-","△")&amp;"】"))</f>
        <v>【100.05】</v>
      </c>
      <c r="CA6" s="36">
        <f>IF(CA7="",NA(),CA7)</f>
        <v>246.07</v>
      </c>
      <c r="CB6" s="36">
        <f t="shared" ref="CB6:CJ6" si="9">IF(CB7="",NA(),CB7)</f>
        <v>243.54</v>
      </c>
      <c r="CC6" s="36">
        <f t="shared" si="9"/>
        <v>241.6</v>
      </c>
      <c r="CD6" s="36">
        <f t="shared" si="9"/>
        <v>288.85000000000002</v>
      </c>
      <c r="CE6" s="36">
        <f t="shared" si="9"/>
        <v>266.31</v>
      </c>
      <c r="CF6" s="36">
        <f t="shared" si="9"/>
        <v>162.24</v>
      </c>
      <c r="CG6" s="36">
        <f t="shared" si="9"/>
        <v>165.47</v>
      </c>
      <c r="CH6" s="36">
        <f t="shared" si="9"/>
        <v>167.46</v>
      </c>
      <c r="CI6" s="36">
        <f t="shared" si="9"/>
        <v>168.56</v>
      </c>
      <c r="CJ6" s="36">
        <f t="shared" si="9"/>
        <v>167.1</v>
      </c>
      <c r="CK6" s="35" t="str">
        <f>IF(CK7="","",IF(CK7="-","【-】","【"&amp;SUBSTITUTE(TEXT(CK7,"#,##0.00"),"-","△")&amp;"】"))</f>
        <v>【166.40】</v>
      </c>
      <c r="CL6" s="36">
        <f>IF(CL7="",NA(),CL7)</f>
        <v>52.99</v>
      </c>
      <c r="CM6" s="36">
        <f t="shared" ref="CM6:CU6" si="10">IF(CM7="",NA(),CM7)</f>
        <v>55.26</v>
      </c>
      <c r="CN6" s="36">
        <f t="shared" si="10"/>
        <v>57.46</v>
      </c>
      <c r="CO6" s="36">
        <f t="shared" si="10"/>
        <v>57.7</v>
      </c>
      <c r="CP6" s="36">
        <f t="shared" si="10"/>
        <v>58.7</v>
      </c>
      <c r="CQ6" s="36">
        <f t="shared" si="10"/>
        <v>59.11</v>
      </c>
      <c r="CR6" s="36">
        <f t="shared" si="10"/>
        <v>59.74</v>
      </c>
      <c r="CS6" s="36">
        <f t="shared" si="10"/>
        <v>59.46</v>
      </c>
      <c r="CT6" s="36">
        <f t="shared" si="10"/>
        <v>59.51</v>
      </c>
      <c r="CU6" s="36">
        <f t="shared" si="10"/>
        <v>59.91</v>
      </c>
      <c r="CV6" s="35" t="str">
        <f>IF(CV7="","",IF(CV7="-","【-】","【"&amp;SUBSTITUTE(TEXT(CV7,"#,##0.00"),"-","△")&amp;"】"))</f>
        <v>【60.69】</v>
      </c>
      <c r="CW6" s="36">
        <f>IF(CW7="",NA(),CW7)</f>
        <v>91.55</v>
      </c>
      <c r="CX6" s="36">
        <f t="shared" ref="CX6:DF6" si="11">IF(CX7="",NA(),CX7)</f>
        <v>90.69</v>
      </c>
      <c r="CY6" s="36">
        <f t="shared" si="11"/>
        <v>89.07</v>
      </c>
      <c r="CZ6" s="36">
        <f t="shared" si="11"/>
        <v>89.36</v>
      </c>
      <c r="DA6" s="36">
        <f t="shared" si="11"/>
        <v>89.37</v>
      </c>
      <c r="DB6" s="36">
        <f t="shared" si="11"/>
        <v>87.91</v>
      </c>
      <c r="DC6" s="36">
        <f t="shared" si="11"/>
        <v>87.28</v>
      </c>
      <c r="DD6" s="36">
        <f t="shared" si="11"/>
        <v>87.41</v>
      </c>
      <c r="DE6" s="36">
        <f t="shared" si="11"/>
        <v>87.08</v>
      </c>
      <c r="DF6" s="36">
        <f t="shared" si="11"/>
        <v>87.26</v>
      </c>
      <c r="DG6" s="35" t="str">
        <f>IF(DG7="","",IF(DG7="-","【-】","【"&amp;SUBSTITUTE(TEXT(DG7,"#,##0.00"),"-","△")&amp;"】"))</f>
        <v>【89.82】</v>
      </c>
      <c r="DH6" s="36">
        <f>IF(DH7="",NA(),DH7)</f>
        <v>41.78</v>
      </c>
      <c r="DI6" s="36">
        <f t="shared" ref="DI6:DQ6" si="12">IF(DI7="",NA(),DI7)</f>
        <v>37.729999999999997</v>
      </c>
      <c r="DJ6" s="36">
        <f t="shared" si="12"/>
        <v>39.4</v>
      </c>
      <c r="DK6" s="36">
        <f t="shared" si="12"/>
        <v>40.78</v>
      </c>
      <c r="DL6" s="36">
        <f t="shared" si="12"/>
        <v>40.4</v>
      </c>
      <c r="DM6" s="36">
        <f t="shared" si="12"/>
        <v>46.88</v>
      </c>
      <c r="DN6" s="36">
        <f t="shared" si="12"/>
        <v>46.94</v>
      </c>
      <c r="DO6" s="36">
        <f t="shared" si="12"/>
        <v>47.62</v>
      </c>
      <c r="DP6" s="36">
        <f t="shared" si="12"/>
        <v>48.55</v>
      </c>
      <c r="DQ6" s="36">
        <f t="shared" si="12"/>
        <v>49.2</v>
      </c>
      <c r="DR6" s="35" t="str">
        <f>IF(DR7="","",IF(DR7="-","【-】","【"&amp;SUBSTITUTE(TEXT(DR7,"#,##0.00"),"-","△")&amp;"】"))</f>
        <v>【50.19】</v>
      </c>
      <c r="DS6" s="36">
        <f>IF(DS7="",NA(),DS7)</f>
        <v>27.64</v>
      </c>
      <c r="DT6" s="36">
        <f t="shared" ref="DT6:EB6" si="13">IF(DT7="",NA(),DT7)</f>
        <v>25.73</v>
      </c>
      <c r="DU6" s="36">
        <f t="shared" si="13"/>
        <v>27.45</v>
      </c>
      <c r="DV6" s="36">
        <f t="shared" si="13"/>
        <v>26.43</v>
      </c>
      <c r="DW6" s="36">
        <f t="shared" si="13"/>
        <v>26.42</v>
      </c>
      <c r="DX6" s="36">
        <f t="shared" si="13"/>
        <v>13.39</v>
      </c>
      <c r="DY6" s="36">
        <f t="shared" si="13"/>
        <v>14.48</v>
      </c>
      <c r="DZ6" s="36">
        <f t="shared" si="13"/>
        <v>16.27</v>
      </c>
      <c r="EA6" s="36">
        <f t="shared" si="13"/>
        <v>17.11</v>
      </c>
      <c r="EB6" s="36">
        <f t="shared" si="13"/>
        <v>18.329999999999998</v>
      </c>
      <c r="EC6" s="35" t="str">
        <f>IF(EC7="","",IF(EC7="-","【-】","【"&amp;SUBSTITUTE(TEXT(EC7,"#,##0.00"),"-","△")&amp;"】"))</f>
        <v>【20.63】</v>
      </c>
      <c r="ED6" s="36">
        <f>IF(ED7="",NA(),ED7)</f>
        <v>0.09</v>
      </c>
      <c r="EE6" s="36">
        <f t="shared" ref="EE6:EM6" si="14">IF(EE7="",NA(),EE7)</f>
        <v>1.75</v>
      </c>
      <c r="EF6" s="35">
        <f t="shared" si="14"/>
        <v>0</v>
      </c>
      <c r="EG6" s="36">
        <f t="shared" si="14"/>
        <v>0.23</v>
      </c>
      <c r="EH6" s="36">
        <f t="shared" si="14"/>
        <v>0.17</v>
      </c>
      <c r="EI6" s="36">
        <f t="shared" si="14"/>
        <v>0.71</v>
      </c>
      <c r="EJ6" s="36">
        <f t="shared" si="14"/>
        <v>0.75</v>
      </c>
      <c r="EK6" s="36">
        <f t="shared" si="14"/>
        <v>0.63</v>
      </c>
      <c r="EL6" s="36">
        <f t="shared" si="14"/>
        <v>0.63</v>
      </c>
      <c r="EM6" s="36">
        <f t="shared" si="14"/>
        <v>0.6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82325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76.41</v>
      </c>
      <c r="P7" s="39">
        <v>93.05</v>
      </c>
      <c r="Q7" s="39">
        <v>3960</v>
      </c>
      <c r="R7" s="39">
        <v>95537</v>
      </c>
      <c r="S7" s="39">
        <v>146.97</v>
      </c>
      <c r="T7" s="39">
        <v>650.04</v>
      </c>
      <c r="U7" s="39">
        <v>88851</v>
      </c>
      <c r="V7" s="39">
        <v>146.97</v>
      </c>
      <c r="W7" s="39">
        <v>604.54999999999995</v>
      </c>
      <c r="X7" s="39">
        <v>109.4</v>
      </c>
      <c r="Y7" s="39">
        <v>111.74</v>
      </c>
      <c r="Z7" s="39">
        <v>112.22</v>
      </c>
      <c r="AA7" s="39">
        <v>107.32</v>
      </c>
      <c r="AB7" s="39">
        <v>107.33</v>
      </c>
      <c r="AC7" s="39">
        <v>113.16</v>
      </c>
      <c r="AD7" s="39">
        <v>112.15</v>
      </c>
      <c r="AE7" s="39">
        <v>111.44</v>
      </c>
      <c r="AF7" s="39">
        <v>111.17</v>
      </c>
      <c r="AG7" s="39">
        <v>110.91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0.68</v>
      </c>
      <c r="AO7" s="39">
        <v>1</v>
      </c>
      <c r="AP7" s="39">
        <v>1.03</v>
      </c>
      <c r="AQ7" s="39">
        <v>0.78</v>
      </c>
      <c r="AR7" s="39">
        <v>0.92</v>
      </c>
      <c r="AS7" s="39">
        <v>1.1499999999999999</v>
      </c>
      <c r="AT7" s="39">
        <v>434.94</v>
      </c>
      <c r="AU7" s="39">
        <v>468.64</v>
      </c>
      <c r="AV7" s="39">
        <v>497.02</v>
      </c>
      <c r="AW7" s="39">
        <v>464.96</v>
      </c>
      <c r="AX7" s="39">
        <v>619.59</v>
      </c>
      <c r="AY7" s="39">
        <v>357.82</v>
      </c>
      <c r="AZ7" s="39">
        <v>355.5</v>
      </c>
      <c r="BA7" s="39">
        <v>349.83</v>
      </c>
      <c r="BB7" s="39">
        <v>360.86</v>
      </c>
      <c r="BC7" s="39">
        <v>350.79</v>
      </c>
      <c r="BD7" s="39">
        <v>260.31</v>
      </c>
      <c r="BE7" s="39">
        <v>201.16</v>
      </c>
      <c r="BF7" s="39">
        <v>197.7</v>
      </c>
      <c r="BG7" s="39">
        <v>188.76</v>
      </c>
      <c r="BH7" s="39">
        <v>183.4</v>
      </c>
      <c r="BI7" s="39">
        <v>178.62</v>
      </c>
      <c r="BJ7" s="39">
        <v>307.45999999999998</v>
      </c>
      <c r="BK7" s="39">
        <v>312.58</v>
      </c>
      <c r="BL7" s="39">
        <v>314.87</v>
      </c>
      <c r="BM7" s="39">
        <v>309.27999999999997</v>
      </c>
      <c r="BN7" s="39">
        <v>322.92</v>
      </c>
      <c r="BO7" s="39">
        <v>275.67</v>
      </c>
      <c r="BP7" s="39">
        <v>98.13</v>
      </c>
      <c r="BQ7" s="39">
        <v>100.1</v>
      </c>
      <c r="BR7" s="39">
        <v>100.98</v>
      </c>
      <c r="BS7" s="39">
        <v>84.21</v>
      </c>
      <c r="BT7" s="39">
        <v>90.81</v>
      </c>
      <c r="BU7" s="39">
        <v>106.01</v>
      </c>
      <c r="BV7" s="39">
        <v>104.57</v>
      </c>
      <c r="BW7" s="39">
        <v>103.54</v>
      </c>
      <c r="BX7" s="39">
        <v>103.32</v>
      </c>
      <c r="BY7" s="39">
        <v>100.85</v>
      </c>
      <c r="BZ7" s="39">
        <v>100.05</v>
      </c>
      <c r="CA7" s="39">
        <v>246.07</v>
      </c>
      <c r="CB7" s="39">
        <v>243.54</v>
      </c>
      <c r="CC7" s="39">
        <v>241.6</v>
      </c>
      <c r="CD7" s="39">
        <v>288.85000000000002</v>
      </c>
      <c r="CE7" s="39">
        <v>266.31</v>
      </c>
      <c r="CF7" s="39">
        <v>162.24</v>
      </c>
      <c r="CG7" s="39">
        <v>165.47</v>
      </c>
      <c r="CH7" s="39">
        <v>167.46</v>
      </c>
      <c r="CI7" s="39">
        <v>168.56</v>
      </c>
      <c r="CJ7" s="39">
        <v>167.1</v>
      </c>
      <c r="CK7" s="39">
        <v>166.4</v>
      </c>
      <c r="CL7" s="39">
        <v>52.99</v>
      </c>
      <c r="CM7" s="39">
        <v>55.26</v>
      </c>
      <c r="CN7" s="39">
        <v>57.46</v>
      </c>
      <c r="CO7" s="39">
        <v>57.7</v>
      </c>
      <c r="CP7" s="39">
        <v>58.7</v>
      </c>
      <c r="CQ7" s="39">
        <v>59.11</v>
      </c>
      <c r="CR7" s="39">
        <v>59.74</v>
      </c>
      <c r="CS7" s="39">
        <v>59.46</v>
      </c>
      <c r="CT7" s="39">
        <v>59.51</v>
      </c>
      <c r="CU7" s="39">
        <v>59.91</v>
      </c>
      <c r="CV7" s="39">
        <v>60.69</v>
      </c>
      <c r="CW7" s="39">
        <v>91.55</v>
      </c>
      <c r="CX7" s="39">
        <v>90.69</v>
      </c>
      <c r="CY7" s="39">
        <v>89.07</v>
      </c>
      <c r="CZ7" s="39">
        <v>89.36</v>
      </c>
      <c r="DA7" s="39">
        <v>89.37</v>
      </c>
      <c r="DB7" s="39">
        <v>87.91</v>
      </c>
      <c r="DC7" s="39">
        <v>87.28</v>
      </c>
      <c r="DD7" s="39">
        <v>87.41</v>
      </c>
      <c r="DE7" s="39">
        <v>87.08</v>
      </c>
      <c r="DF7" s="39">
        <v>87.26</v>
      </c>
      <c r="DG7" s="39">
        <v>89.82</v>
      </c>
      <c r="DH7" s="39">
        <v>41.78</v>
      </c>
      <c r="DI7" s="39">
        <v>37.729999999999997</v>
      </c>
      <c r="DJ7" s="39">
        <v>39.4</v>
      </c>
      <c r="DK7" s="39">
        <v>40.78</v>
      </c>
      <c r="DL7" s="39">
        <v>40.4</v>
      </c>
      <c r="DM7" s="39">
        <v>46.88</v>
      </c>
      <c r="DN7" s="39">
        <v>46.94</v>
      </c>
      <c r="DO7" s="39">
        <v>47.62</v>
      </c>
      <c r="DP7" s="39">
        <v>48.55</v>
      </c>
      <c r="DQ7" s="39">
        <v>49.2</v>
      </c>
      <c r="DR7" s="39">
        <v>50.19</v>
      </c>
      <c r="DS7" s="39">
        <v>27.64</v>
      </c>
      <c r="DT7" s="39">
        <v>25.73</v>
      </c>
      <c r="DU7" s="39">
        <v>27.45</v>
      </c>
      <c r="DV7" s="39">
        <v>26.43</v>
      </c>
      <c r="DW7" s="39">
        <v>26.42</v>
      </c>
      <c r="DX7" s="39">
        <v>13.39</v>
      </c>
      <c r="DY7" s="39">
        <v>14.48</v>
      </c>
      <c r="DZ7" s="39">
        <v>16.27</v>
      </c>
      <c r="EA7" s="39">
        <v>17.11</v>
      </c>
      <c r="EB7" s="39">
        <v>18.329999999999998</v>
      </c>
      <c r="EC7" s="39">
        <v>20.63</v>
      </c>
      <c r="ED7" s="39">
        <v>0.09</v>
      </c>
      <c r="EE7" s="39">
        <v>1.75</v>
      </c>
      <c r="EF7" s="39">
        <v>0</v>
      </c>
      <c r="EG7" s="39">
        <v>0.23</v>
      </c>
      <c r="EH7" s="39">
        <v>0.17</v>
      </c>
      <c r="EI7" s="39">
        <v>0.71</v>
      </c>
      <c r="EJ7" s="39">
        <v>0.75</v>
      </c>
      <c r="EK7" s="39">
        <v>0.63</v>
      </c>
      <c r="EL7" s="39">
        <v>0.63</v>
      </c>
      <c r="EM7" s="39">
        <v>0.6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2022-01-24T04:30:26Z</cp:lastPrinted>
  <dcterms:created xsi:type="dcterms:W3CDTF">2021-12-03T06:45:19Z</dcterms:created>
  <dcterms:modified xsi:type="dcterms:W3CDTF">2022-02-14T00:14:20Z</dcterms:modified>
  <cp:category/>
</cp:coreProperties>
</file>