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8_神栖市\"/>
    </mc:Choice>
  </mc:AlternateContent>
  <workbookProtection workbookAlgorithmName="SHA-512" workbookHashValue="633tHGACGUpj+x62TaQ9dK8PqWc7nEzwy7HpFGuckYRwWguKwDUA9hasDL5venQG0Hfdym0NZn42+HGKzgQq/w==" workbookSaltValue="u3AMvNp4KYOq8orulKUc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<sst xmlns="http://schemas.openxmlformats.org/spreadsheetml/2006/main" count="228" uniqueCount="115">
  <si>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</si>
  <si>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</si>
  <si>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</si>
  <si>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</si>
  <si>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</si>
  <si>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</si>
  <si>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</si>
  <si>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</si>
  <si>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</si>
  <si>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</si>
  <si>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</si>
  <si>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</si>
  <si>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</si>
  <si>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</si>
  <si>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</si>
  <si>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</si>
  <si>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</si>
  <si>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</si>
  <si>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</si>
  <si>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</si>
  <si>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</si>
  <si>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</si>
  <si>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</si>
  <si>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</si>
  <si>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</si>
  <si>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</si>
  <si>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</si>
  <si>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</si>
  <si>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</si>
  <si>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</si>
  <si>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</si>
  <si>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</si>
  <si>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</si>
  <si>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</si>
  <si>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</si>
  <si>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</si>
  <si>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</si>
  <si>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</si>
  <si>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</si>
  <si>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</si>
  <si>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</si>
  <si>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</si>
  <si>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</si>
  <si>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</si>
  <si>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</si>
  <si>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</si>
  <si>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</si>
  <si>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</si>
  <si>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</si>
  <si>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</si>
  <si>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</si>
  <si>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</si>
  <si>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</si>
  <si>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</si>
  <si>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</si>
  <si>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</si>
  <si>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</si>
  <si>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</si>
  <si>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</si>
  <si>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</si>
  <si>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</si>
  <si>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</si>
  <si>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</si>
  <si>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</si>
  <si>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</si>
  <si>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</si>
  <si>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</si>
  <si>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</si>
  <si>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</si>
  <si>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</si>
  <si>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</si>
  <si>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</si>
  <si>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</si>
  <si>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</si>
  <si>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</si>
  <si>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</si>
  <si>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</si>
  <si>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</si>
  <si>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</si>
  <si>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</si>
  <si>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</si>
  <si>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</si>
  <si>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</si>
  <si>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</si>
  <si>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</si>
  <si>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</si>
  <si>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</si>
  <si>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</si>
  <si>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</si>
  <si>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</si>
  <si>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</si>
  <si>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</si>
  <si>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</si>
  <si>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神栖市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</si>
  <si>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</si>
  <si>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</si>
  <si>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</si>
  <si>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</si>
  <si>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</si>
  <si>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</si>
  <si>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</si>
  <si>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</si>
  <si>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</si>
  <si>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</si>
  <si>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</si>
  <si>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</si>
  <si>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</si>
  <si>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</si>
  <si>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</si>
  <si>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</si>
  <si>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</si>
  <si>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</si>
  <si>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は，老朽化した配水場の更新が進んでおり，新しい資産の割合が高いため全国平均値及び類似団体平均値に比べ低い値となっている。今後は，管路の老朽化が進むため数値は上昇する見込みである。　　　　　　　　　　　　　　　　　　　　　　　　②管路経年化率については，全国平均値及び類似団体平均値に比べ高い値を示している。令和元年度に「水道施設更新計画」を策定し，計画に基づき管路の更新を進めていく。　　　　　　　　　　　　　　　　③管路更新率については，全国平均値及び類似団体平均値に比べ低い値となっている。②と同様に「水道施設更新計画」に基づき管路の更新を進めていく。　　　　　　　　　　　　　　　　　　　　　　　　　　</t>
    <rPh sb="64" eb="65">
      <t>クラ</t>
    </rPh>
    <rPh sb="66" eb="67">
      <t>ヒク</t>
    </rPh>
    <rPh sb="68" eb="69">
      <t>アタイ</t>
    </rPh>
    <rPh sb="225" eb="227">
      <t>カンロ</t>
    </rPh>
    <rPh sb="227" eb="230">
      <t>コウシンリツ</t>
    </rPh>
    <rPh sb="253" eb="254">
      <t>ヒク</t>
    </rPh>
    <rPh sb="255" eb="256">
      <t>アタイ</t>
    </rPh>
    <phoneticPr fontId="4"/>
  </si>
  <si>
    <t>経営の健全化を図るため，平成２８年度５月分から料金改定（平均９．９％の値上げ）を実施した。しかし，依然として給水原価は高い水準となっており，今後も引き続き経常費用の削減に努めていく必要がある。また，老朽化の状況については，管路経年化率が上昇傾向にあるため，管路の更新を計画的に行っていく必要がある。　　　　　　　　　　　　　　　　　　　　　　　　　　　　　　　　　これらを踏まえ，平成２９年度に策定した「神栖市水道ビジョン」に沿って，持続的で安定した水道事業経営に努めていく必要がある。また，老朽化した水道施設を計画的に更新するため，令和元年度に策定した「水道施設更新計画」を基に，長期安定的な施設の維持に努めていく。</t>
    <rPh sb="273" eb="275">
      <t>サクテイ</t>
    </rPh>
    <rPh sb="288" eb="289">
      <t>モト</t>
    </rPh>
    <phoneticPr fontId="4"/>
  </si>
  <si>
    <t>①経常収支比率については，年々増加していたが，令和元年度から２年度にかけて知手配水場の休止施設の解体撤去工事を行ったことや，知手配水場の完成に伴う減価償却費の増額等から，数値が全国平均値及び類似団体平均値に比べ低下している。
③流動比率については,未払金が減少したため流動負債が減少し,値が上昇した。　　　　　　　　　　　　　　　　　　　　　　　　　⑤料金回収率については，全国平均値や類似団体平均値を下回ったが，昨年度よりも上昇し基準値である１００％に近付いている。
⑥給水原価については，全国平均値および類似団体の平均値よりも高い金額となっている。要因として，受水費用が高額であることが挙げられる。
⑦施設利用率については，給水量の増加とともに年々上昇し，昨年度より上昇した。
⑧有収率については，漏水等の無効水量の増加に伴い有収水量が減少したため，低下した。今後管路の耐震化を進め，漏水による無効水量の低減に努める。　</t>
    <rPh sb="62" eb="63">
      <t>シ</t>
    </rPh>
    <rPh sb="63" eb="64">
      <t>テ</t>
    </rPh>
    <rPh sb="64" eb="67">
      <t>ハイスイジョウ</t>
    </rPh>
    <rPh sb="68" eb="70">
      <t>カンセイ</t>
    </rPh>
    <rPh sb="71" eb="72">
      <t>トモナ</t>
    </rPh>
    <rPh sb="73" eb="78">
      <t>ゲンカショウキャクヒ</t>
    </rPh>
    <rPh sb="79" eb="81">
      <t>ゾウガク</t>
    </rPh>
    <rPh sb="81" eb="82">
      <t>トウ</t>
    </rPh>
    <rPh sb="276" eb="278">
      <t>ヨウイン</t>
    </rPh>
    <rPh sb="295" eb="296">
      <t>ア</t>
    </rPh>
    <rPh sb="351" eb="354">
      <t>ロウスイトウ</t>
    </rPh>
    <rPh sb="355" eb="357">
      <t>ムコウ</t>
    </rPh>
    <rPh sb="357" eb="359">
      <t>スイリョウ</t>
    </rPh>
    <rPh sb="360" eb="362">
      <t>ゾウカ</t>
    </rPh>
    <rPh sb="363" eb="364">
      <t>トモナ</t>
    </rPh>
    <rPh sb="365" eb="367">
      <t>ユウシュウ</t>
    </rPh>
    <rPh sb="367" eb="369">
      <t>スイリョウ</t>
    </rPh>
    <rPh sb="370" eb="372">
      <t>ゲンショウ</t>
    </rPh>
    <rPh sb="377" eb="379">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</si>
</sst>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1.75</c:v>
                </c:pt>
                <c:pt idx="1">
                  <c:v>0</c:v>
                </c:pt>
                <c:pt idx="2" formatCode="#,##0.00;&quot;△&quot;#,##0.00;&quot;-&quot;">
                  <c:v>0.23</c:v>
                </c:pt>
                <c:pt idx="3" formatCode="#,##0.00;&quot;△&quot;#,##0.00;&quot;-&quot;">
                  <c:v>0.17</c:v>
                </c:pt>
                <c:pt idx="4" formatCode="#,##0.00;&quot;△&quot;#,##0.00;&quot;-&quot;">
                  <c:v>0.48</c:v>
                </c:pt>
              </c:numCache>
            </c:numRef>
          </c:val>
          <c:extLst>
            <c:ext xmlns:c16="http://schemas.microsoft.com/office/drawing/2014/chart" uri="{C3380CC4-5D6E-409C-BE32-E72D297353CC}">
              <c16:uniqueId val="{00000000-E3CB-4A37-9B5D-8296504614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E3CB-4A37-9B5D-8296504614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55.26</c:v>
                </c:pt>
                <c:pt idx="1">
                  <c:v>57.46</c:v>
                </c:pt>
                <c:pt idx="2">
                  <c:v>57.7</c:v>
                </c:pt>
                <c:pt idx="3">
                  <c:v>58.7</c:v>
                </c:pt>
                <c:pt idx="4">
                  <c:v>60.17</c:v>
                </c:pt>
              </c:numCache>
            </c:numRef>
          </c:val>
          <c:extLst>
            <c:ext xmlns:c16="http://schemas.microsoft.com/office/drawing/2014/chart" uri="{C3380CC4-5D6E-409C-BE32-E72D297353CC}">
              <c16:uniqueId val="{00000000-E70A-461B-9349-02A0EC22B7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E70A-461B-9349-02A0EC22B7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90.69</c:v>
                </c:pt>
                <c:pt idx="1">
                  <c:v>89.07</c:v>
                </c:pt>
                <c:pt idx="2">
                  <c:v>89.36</c:v>
                </c:pt>
                <c:pt idx="3">
                  <c:v>89.37</c:v>
                </c:pt>
                <c:pt idx="4">
                  <c:v>86.21</c:v>
                </c:pt>
              </c:numCache>
            </c:numRef>
          </c:val>
          <c:extLst>
            <c:ext xmlns:c16="http://schemas.microsoft.com/office/drawing/2014/chart" uri="{C3380CC4-5D6E-409C-BE32-E72D297353CC}">
              <c16:uniqueId val="{00000000-C4CF-4346-BF18-B928C42B09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C4CF-4346-BF18-B928C42B09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111.74</c:v>
                </c:pt>
                <c:pt idx="1">
                  <c:v>112.22</c:v>
                </c:pt>
                <c:pt idx="2">
                  <c:v>107.32</c:v>
                </c:pt>
                <c:pt idx="3">
                  <c:v>107.33</c:v>
                </c:pt>
                <c:pt idx="4">
                  <c:v>107.37</c:v>
                </c:pt>
              </c:numCache>
            </c:numRef>
          </c:val>
          <c:extLst>
            <c:ext xmlns:c16="http://schemas.microsoft.com/office/drawing/2014/chart" uri="{C3380CC4-5D6E-409C-BE32-E72D297353CC}">
              <c16:uniqueId val="{00000000-99AA-4681-80E4-0056B6DB6A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99AA-4681-80E4-0056B6DB6A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37.729999999999997</c:v>
                </c:pt>
                <c:pt idx="1">
                  <c:v>39.4</c:v>
                </c:pt>
                <c:pt idx="2">
                  <c:v>40.78</c:v>
                </c:pt>
                <c:pt idx="3">
                  <c:v>40.4</c:v>
                </c:pt>
                <c:pt idx="4">
                  <c:v>40.869999999999997</c:v>
                </c:pt>
              </c:numCache>
            </c:numRef>
          </c:val>
          <c:extLst>
            <c:ext xmlns:c16="http://schemas.microsoft.com/office/drawing/2014/chart" uri="{C3380CC4-5D6E-409C-BE32-E72D297353CC}">
              <c16:uniqueId val="{00000000-4E64-4423-9E4D-721A7FE313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4E64-4423-9E4D-721A7FE313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25.73</c:v>
                </c:pt>
                <c:pt idx="1">
                  <c:v>27.45</c:v>
                </c:pt>
                <c:pt idx="2">
                  <c:v>26.43</c:v>
                </c:pt>
                <c:pt idx="3">
                  <c:v>26.42</c:v>
                </c:pt>
                <c:pt idx="4">
                  <c:v>29.8</c:v>
                </c:pt>
              </c:numCache>
            </c:numRef>
          </c:val>
          <c:extLst>
            <c:ext xmlns:c16="http://schemas.microsoft.com/office/drawing/2014/chart" uri="{C3380CC4-5D6E-409C-BE32-E72D297353CC}">
              <c16:uniqueId val="{00000000-87BF-4BB6-A123-5586E1C49D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87BF-4BB6-A123-5586E1C49D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E8-441E-8064-49BBB16943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1E8-441E-8064-49BBB16943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468.64</c:v>
                </c:pt>
                <c:pt idx="1">
                  <c:v>497.02</c:v>
                </c:pt>
                <c:pt idx="2">
                  <c:v>464.96</c:v>
                </c:pt>
                <c:pt idx="3">
                  <c:v>619.59</c:v>
                </c:pt>
                <c:pt idx="4">
                  <c:v>639.09</c:v>
                </c:pt>
              </c:numCache>
            </c:numRef>
          </c:val>
          <c:extLst>
            <c:ext xmlns:c16="http://schemas.microsoft.com/office/drawing/2014/chart" uri="{C3380CC4-5D6E-409C-BE32-E72D297353CC}">
              <c16:uniqueId val="{00000000-BB99-4612-A793-6048492FF7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BB99-4612-A793-6048492FF7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197.7</c:v>
                </c:pt>
                <c:pt idx="1">
                  <c:v>188.76</c:v>
                </c:pt>
                <c:pt idx="2">
                  <c:v>183.4</c:v>
                </c:pt>
                <c:pt idx="3">
                  <c:v>178.62</c:v>
                </c:pt>
                <c:pt idx="4">
                  <c:v>182.2</c:v>
                </c:pt>
              </c:numCache>
            </c:numRef>
          </c:val>
          <c:extLst>
            <c:ext xmlns:c16="http://schemas.microsoft.com/office/drawing/2014/chart" uri="{C3380CC4-5D6E-409C-BE32-E72D297353CC}">
              <c16:uniqueId val="{00000000-4564-47C5-929D-1E01704307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4564-47C5-929D-1E01704307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100.1</c:v>
                </c:pt>
                <c:pt idx="1">
                  <c:v>100.98</c:v>
                </c:pt>
                <c:pt idx="2">
                  <c:v>84.21</c:v>
                </c:pt>
                <c:pt idx="3">
                  <c:v>90.81</c:v>
                </c:pt>
                <c:pt idx="4">
                  <c:v>94.37</c:v>
                </c:pt>
              </c:numCache>
            </c:numRef>
          </c:val>
          <c:extLst>
            <c:ext xmlns:c16="http://schemas.microsoft.com/office/drawing/2014/chart" uri="{C3380CC4-5D6E-409C-BE32-E72D297353CC}">
              <c16:uniqueId val="{00000000-5092-4B55-852B-F29AA8680D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5092-4B55-852B-F29AA8680D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243.54</c:v>
                </c:pt>
                <c:pt idx="1">
                  <c:v>241.6</c:v>
                </c:pt>
                <c:pt idx="2">
                  <c:v>288.85000000000002</c:v>
                </c:pt>
                <c:pt idx="3">
                  <c:v>266.31</c:v>
                </c:pt>
                <c:pt idx="4">
                  <c:v>256.41000000000003</c:v>
                </c:pt>
              </c:numCache>
            </c:numRef>
          </c:val>
          <c:extLst>
            <c:ext xmlns:c16="http://schemas.microsoft.com/office/drawing/2014/chart" uri="{C3380CC4-5D6E-409C-BE32-E72D297353CC}">
              <c16:uniqueId val="{00000000-250B-425F-AF85-55EDE76D2B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250B-425F-AF85-55EDE76D2B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神栖市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95073</v>
      </c>
      <c r="AM8" s="66"/>
      <c r="AN8" s="66"/>
      <c r="AO8" s="66"/>
      <c r="AP8" s="66"/>
      <c r="AQ8" s="66"/>
      <c r="AR8" s="66"/>
      <c r="AS8" s="66"/>
      <c r="AT8" s="37">
        <f>データ!$S$6</f>
        <v>146.97</v>
      </c>
      <c r="AU8" s="38"/>
      <c r="AV8" s="38"/>
      <c r="AW8" s="38"/>
      <c r="AX8" s="38"/>
      <c r="AY8" s="38"/>
      <c r="AZ8" s="38"/>
      <c r="BA8" s="38"/>
      <c r="BB8" s="55">
        <f>データ!$T$6</f>
        <v>646.89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77.08</v>
      </c>
      <c r="J10" s="38"/>
      <c r="K10" s="38"/>
      <c r="L10" s="38"/>
      <c r="M10" s="38"/>
      <c r="N10" s="38"/>
      <c r="O10" s="65"/>
      <c r="P10" s="55">
        <f>データ!$P$6</f>
        <v>93.2</v>
      </c>
      <c r="Q10" s="55"/>
      <c r="R10" s="55"/>
      <c r="S10" s="55"/>
      <c r="T10" s="55"/>
      <c r="U10" s="55"/>
      <c r="V10" s="55"/>
      <c r="W10" s="66">
        <f>データ!$Q$6</f>
        <v>3960</v>
      </c>
      <c r="X10" s="66"/>
      <c r="Y10" s="66"/>
      <c r="Z10" s="66"/>
      <c r="AA10" s="66"/>
      <c r="AB10" s="66"/>
      <c r="AC10" s="66"/>
      <c r="AD10" s="2"/>
      <c r="AE10" s="2"/>
      <c r="AF10" s="2"/>
      <c r="AG10" s="2"/>
      <c r="AH10" s="2"/>
      <c r="AI10" s="2"/>
      <c r="AJ10" s="2"/>
      <c r="AK10" s="2"/>
      <c r="AL10" s="66">
        <f>データ!$U$6</f>
        <v>88337</v>
      </c>
      <c r="AM10" s="66"/>
      <c r="AN10" s="66"/>
      <c r="AO10" s="66"/>
      <c r="AP10" s="66"/>
      <c r="AQ10" s="66"/>
      <c r="AR10" s="66"/>
      <c r="AS10" s="66"/>
      <c r="AT10" s="37">
        <f>データ!$V$6</f>
        <v>146.97</v>
      </c>
      <c r="AU10" s="38"/>
      <c r="AV10" s="38"/>
      <c r="AW10" s="38"/>
      <c r="AX10" s="38"/>
      <c r="AY10" s="38"/>
      <c r="AZ10" s="38"/>
      <c r="BA10" s="38"/>
      <c r="BB10" s="55">
        <f>データ!$W$6</f>
        <v>601.04999999999995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oYVEdSFnXt7kYgtGCNPf7JojBD8ArKS0Rpku01bpUkgWiB5bwqEDl4Z98zG1kqY1m2Z6JrXxN1yDGK2PgMxxw==" saltValue="s60h06eJmvp3i+2jNf0cv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82325</v>
      </c>
      <c r="D6" s="20">
        <f t="shared" si="3"/>
        <v>46</v>
      </c>
      <c r="E6" s="20">
        <f t="shared" si="3"/>
        <v>1</v>
      </c>
      <c r="F6" s="20">
        <f t="shared" si="3"/>
        <v>0</v>
      </c>
      <c r="G6" s="20">
        <f t="shared" si="3"/>
        <v>1</v>
      </c>
      <c r="H6" s="20" t="str">
        <f t="shared" si="3"/>
        <v>茨城県　神栖市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77.08</v>
      </c>
      <c r="P6" s="21">
        <f t="shared" si="3"/>
        <v>93.2</v>
      </c>
      <c r="Q6" s="21">
        <f t="shared" si="3"/>
        <v>3960</v>
      </c>
      <c r="R6" s="21">
        <f t="shared" si="3"/>
        <v>95073</v>
      </c>
      <c r="S6" s="21">
        <f t="shared" si="3"/>
        <v>146.97</v>
      </c>
      <c r="T6" s="21">
        <f t="shared" si="3"/>
        <v>646.89</v>
      </c>
      <c r="U6" s="21">
        <f t="shared" si="3"/>
        <v>88337</v>
      </c>
      <c r="V6" s="21">
        <f t="shared" si="3"/>
        <v>146.97</v>
      </c>
      <c r="W6" s="21">
        <f t="shared" si="3"/>
        <v>601.04999999999995</v>
      </c>
      <c r="X6" s="22">
        <f>IF(X7="",NA(),X7)</f>
        <v>111.74</v>
      </c>
      <c r="Y6" s="22">
        <f t="shared" ref="Y6:AG6" si="4">IF(Y7="",NA(),Y7)</f>
        <v>112.22</v>
      </c>
      <c r="Z6" s="22">
        <f t="shared" si="4"/>
        <v>107.32</v>
      </c>
      <c r="AA6" s="22">
        <f t="shared" si="4"/>
        <v>107.33</v>
      </c>
      <c r="AB6" s="22">
        <f t="shared" si="4"/>
        <v>107.37</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468.64</v>
      </c>
      <c r="AU6" s="22">
        <f t="shared" ref="AU6:BC6" si="6">IF(AU7="",NA(),AU7)</f>
        <v>497.02</v>
      </c>
      <c r="AV6" s="22">
        <f t="shared" si="6"/>
        <v>464.96</v>
      </c>
      <c r="AW6" s="22">
        <f t="shared" si="6"/>
        <v>619.59</v>
      </c>
      <c r="AX6" s="22">
        <f t="shared" si="6"/>
        <v>639.09</v>
      </c>
      <c r="AY6" s="22">
        <f t="shared" si="6"/>
        <v>355.5</v>
      </c>
      <c r="AZ6" s="22">
        <f t="shared" si="6"/>
        <v>349.83</v>
      </c>
      <c r="BA6" s="22">
        <f t="shared" si="6"/>
        <v>360.86</v>
      </c>
      <c r="BB6" s="22">
        <f t="shared" si="6"/>
        <v>350.79</v>
      </c>
      <c r="BC6" s="22">
        <f t="shared" si="6"/>
        <v>354.57</v>
      </c>
      <c r="BD6" s="21" t="str">
        <f>IF(BD7="","",IF(BD7="-","【-】","【"&amp;SUBSTITUTE(TEXT(BD7,"#,##0.00"),"-","△")&amp;"】"))</f>
        <v>【261.51】</v>
      </c>
      <c r="BE6" s="22">
        <f>IF(BE7="",NA(),BE7)</f>
        <v>197.7</v>
      </c>
      <c r="BF6" s="22">
        <f t="shared" ref="BF6:BN6" si="7">IF(BF7="",NA(),BF7)</f>
        <v>188.76</v>
      </c>
      <c r="BG6" s="22">
        <f t="shared" si="7"/>
        <v>183.4</v>
      </c>
      <c r="BH6" s="22">
        <f t="shared" si="7"/>
        <v>178.62</v>
      </c>
      <c r="BI6" s="22">
        <f t="shared" si="7"/>
        <v>182.2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100.1</v>
      </c>
      <c r="BQ6" s="22">
        <f t="shared" ref="BQ6:BY6" si="8">IF(BQ7="",NA(),BQ7)</f>
        <v>100.98</v>
      </c>
      <c r="BR6" s="22">
        <f t="shared" si="8"/>
        <v>84.21</v>
      </c>
      <c r="BS6" s="22">
        <f t="shared" si="8"/>
        <v>90.81</v>
      </c>
      <c r="BT6" s="22">
        <f t="shared" si="8"/>
        <v>94.37</v>
      </c>
      <c r="BU6" s="22">
        <f t="shared" si="8"/>
        <v>104.57</v>
      </c>
      <c r="BV6" s="22">
        <f t="shared" si="8"/>
        <v>103.54</v>
      </c>
      <c r="BW6" s="22">
        <f t="shared" si="8"/>
        <v>103.32</v>
      </c>
      <c r="BX6" s="22">
        <f t="shared" si="8"/>
        <v>100.85</v>
      </c>
      <c r="BY6" s="22">
        <f t="shared" si="8"/>
        <v>103.79</v>
      </c>
      <c r="BZ6" s="21" t="str">
        <f>IF(BZ7="","",IF(BZ7="-","【-】","【"&amp;SUBSTITUTE(TEXT(BZ7,"#,##0.00"),"-","△")&amp;"】"))</f>
        <v>【102.35】</v>
      </c>
      <c r="CA6" s="22">
        <f>IF(CA7="",NA(),CA7)</f>
        <v>243.54</v>
      </c>
      <c r="CB6" s="22">
        <f t="shared" ref="CB6:CJ6" si="9">IF(CB7="",NA(),CB7)</f>
        <v>241.6</v>
      </c>
      <c r="CC6" s="22">
        <f t="shared" si="9"/>
        <v>288.85000000000002</v>
      </c>
      <c r="CD6" s="22">
        <f t="shared" si="9"/>
        <v>266.31</v>
      </c>
      <c r="CE6" s="22">
        <f t="shared" si="9"/>
        <v>256.41000000000003</v>
      </c>
      <c r="CF6" s="22">
        <f t="shared" si="9"/>
        <v>165.47</v>
      </c>
      <c r="CG6" s="22">
        <f t="shared" si="9"/>
        <v>167.46</v>
      </c>
      <c r="CH6" s="22">
        <f t="shared" si="9"/>
        <v>168.56</v>
      </c>
      <c r="CI6" s="22">
        <f t="shared" si="9"/>
        <v>167.1</v>
      </c>
      <c r="CJ6" s="22">
        <f t="shared" si="9"/>
        <v>167.86</v>
      </c>
      <c r="CK6" s="21" t="str">
        <f>IF(CK7="","",IF(CK7="-","【-】","【"&amp;SUBSTITUTE(TEXT(CK7,"#,##0.00"),"-","△")&amp;"】"))</f>
        <v>【167.74】</v>
      </c>
      <c r="CL6" s="22">
        <f>IF(CL7="",NA(),CL7)</f>
        <v>55.26</v>
      </c>
      <c r="CM6" s="22">
        <f t="shared" ref="CM6:CU6" si="10">IF(CM7="",NA(),CM7)</f>
        <v>57.46</v>
      </c>
      <c r="CN6" s="22">
        <f t="shared" si="10"/>
        <v>57.7</v>
      </c>
      <c r="CO6" s="22">
        <f t="shared" si="10"/>
        <v>58.7</v>
      </c>
      <c r="CP6" s="22">
        <f t="shared" si="10"/>
        <v>60.17</v>
      </c>
      <c r="CQ6" s="22">
        <f t="shared" si="10"/>
        <v>59.74</v>
      </c>
      <c r="CR6" s="22">
        <f t="shared" si="10"/>
        <v>59.46</v>
      </c>
      <c r="CS6" s="22">
        <f t="shared" si="10"/>
        <v>59.51</v>
      </c>
      <c r="CT6" s="22">
        <f t="shared" si="10"/>
        <v>59.91</v>
      </c>
      <c r="CU6" s="22">
        <f t="shared" si="10"/>
        <v>59.4</v>
      </c>
      <c r="CV6" s="21" t="str">
        <f>IF(CV7="","",IF(CV7="-","【-】","【"&amp;SUBSTITUTE(TEXT(CV7,"#,##0.00"),"-","△")&amp;"】"))</f>
        <v>【60.29】</v>
      </c>
      <c r="CW6" s="22">
        <f>IF(CW7="",NA(),CW7)</f>
        <v>90.69</v>
      </c>
      <c r="CX6" s="22">
        <f t="shared" ref="CX6:DF6" si="11">IF(CX7="",NA(),CX7)</f>
        <v>89.07</v>
      </c>
      <c r="CY6" s="22">
        <f t="shared" si="11"/>
        <v>89.36</v>
      </c>
      <c r="CZ6" s="22">
        <f t="shared" si="11"/>
        <v>89.37</v>
      </c>
      <c r="DA6" s="22">
        <f t="shared" si="11"/>
        <v>86.21</v>
      </c>
      <c r="DB6" s="22">
        <f t="shared" si="11"/>
        <v>87.28</v>
      </c>
      <c r="DC6" s="22">
        <f t="shared" si="11"/>
        <v>87.41</v>
      </c>
      <c r="DD6" s="22">
        <f t="shared" si="11"/>
        <v>87.08</v>
      </c>
      <c r="DE6" s="22">
        <f t="shared" si="11"/>
        <v>87.26</v>
      </c>
      <c r="DF6" s="22">
        <f t="shared" si="11"/>
        <v>87.57</v>
      </c>
      <c r="DG6" s="21" t="str">
        <f>IF(DG7="","",IF(DG7="-","【-】","【"&amp;SUBSTITUTE(TEXT(DG7,"#,##0.00"),"-","△")&amp;"】"))</f>
        <v>【90.12】</v>
      </c>
      <c r="DH6" s="22">
        <f>IF(DH7="",NA(),DH7)</f>
        <v>37.729999999999997</v>
      </c>
      <c r="DI6" s="22">
        <f t="shared" ref="DI6:DQ6" si="12">IF(DI7="",NA(),DI7)</f>
        <v>39.4</v>
      </c>
      <c r="DJ6" s="22">
        <f t="shared" si="12"/>
        <v>40.78</v>
      </c>
      <c r="DK6" s="22">
        <f t="shared" si="12"/>
        <v>40.4</v>
      </c>
      <c r="DL6" s="22">
        <f t="shared" si="12"/>
        <v>40.869999999999997</v>
      </c>
      <c r="DM6" s="22">
        <f t="shared" si="12"/>
        <v>46.94</v>
      </c>
      <c r="DN6" s="22">
        <f t="shared" si="12"/>
        <v>47.62</v>
      </c>
      <c r="DO6" s="22">
        <f t="shared" si="12"/>
        <v>48.55</v>
      </c>
      <c r="DP6" s="22">
        <f t="shared" si="12"/>
        <v>49.2</v>
      </c>
      <c r="DQ6" s="22">
        <f t="shared" si="12"/>
        <v>50.01</v>
      </c>
      <c r="DR6" s="21" t="str">
        <f>IF(DR7="","",IF(DR7="-","【-】","【"&amp;SUBSTITUTE(TEXT(DR7,"#,##0.00"),"-","△")&amp;"】"))</f>
        <v>【50.88】</v>
      </c>
      <c r="DS6" s="22">
        <f>IF(DS7="",NA(),DS7)</f>
        <v>25.73</v>
      </c>
      <c r="DT6" s="22">
        <f t="shared" ref="DT6:EB6" si="13">IF(DT7="",NA(),DT7)</f>
        <v>27.45</v>
      </c>
      <c r="DU6" s="22">
        <f t="shared" si="13"/>
        <v>26.43</v>
      </c>
      <c r="DV6" s="22">
        <f t="shared" si="13"/>
        <v>26.42</v>
      </c>
      <c r="DW6" s="22">
        <f t="shared" si="13"/>
        <v>29.8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1.75</v>
      </c>
      <c r="EE6" s="21">
        <f t="shared" ref="EE6:EM6" si="14">IF(EE7="",NA(),EE7)</f>
        <v>0</v>
      </c>
      <c r="EF6" s="22">
        <f t="shared" si="14"/>
        <v>0.23</v>
      </c>
      <c r="EG6" s="22">
        <f t="shared" si="14"/>
        <v>0.17</v>
      </c>
      <c r="EH6" s="22">
        <f t="shared" si="14"/>
        <v>0.48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82325</v>
      </c>
      <c r="D7" s="24">
        <v>46</v>
      </c>
      <c r="E7" s="24">
        <v>1</v>
      </c>
      <c r="F7" s="24">
        <v>0</v>
      </c>
      <c r="G7" s="24">
        <v>1</v>
      </c>
      <c r="H7" s="24" t="s">
        <v>93</v>
      </c>
      <c r="I7" s="24" t="s">
        <v>94</v>
      </c>
      <c r="J7" s="24" t="s">
        <v>95</v>
      </c>
      <c r="K7" s="24" t="s">
        <v>96</v>
      </c>
      <c r="L7" s="24" t="s">
        <v>97</v>
      </c>
      <c r="M7" s="24" t="s">
        <v>98</v>
      </c>
      <c r="N7" s="25" t="s">
        <v>99</v>
      </c>
      <c r="O7" s="25">
        <v>77.08</v>
      </c>
      <c r="P7" s="25">
        <v>93.2</v>
      </c>
      <c r="Q7" s="25">
        <v>3960</v>
      </c>
      <c r="R7" s="25">
        <v>95073</v>
      </c>
      <c r="S7" s="25">
        <v>146.97</v>
      </c>
      <c r="T7" s="25">
        <v>646.89</v>
      </c>
      <c r="U7" s="25">
        <v>88337</v>
      </c>
      <c r="V7" s="25">
        <v>146.97</v>
      </c>
      <c r="W7" s="25">
        <v>601.04999999999995</v>
      </c>
      <c r="X7" s="25">
        <v>111.74</v>
      </c>
      <c r="Y7" s="25">
        <v>112.22</v>
      </c>
      <c r="Z7" s="25">
        <v>107.32</v>
      </c>
      <c r="AA7" s="25">
        <v>107.33</v>
      </c>
      <c r="AB7" s="25">
        <v>107.37</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468.64</v>
      </c>
      <c r="AU7" s="25">
        <v>497.02</v>
      </c>
      <c r="AV7" s="25">
        <v>464.96</v>
      </c>
      <c r="AW7" s="25">
        <v>619.59</v>
      </c>
      <c r="AX7" s="25">
        <v>639.09</v>
      </c>
      <c r="AY7" s="25">
        <v>355.5</v>
      </c>
      <c r="AZ7" s="25">
        <v>349.83</v>
      </c>
      <c r="BA7" s="25">
        <v>360.86</v>
      </c>
      <c r="BB7" s="25">
        <v>350.79</v>
      </c>
      <c r="BC7" s="25">
        <v>354.57</v>
      </c>
      <c r="BD7" s="25">
        <v>261.51</v>
      </c>
      <c r="BE7" s="25">
        <v>197.7</v>
      </c>
      <c r="BF7" s="25">
        <v>188.76</v>
      </c>
      <c r="BG7" s="25">
        <v>183.4</v>
      </c>
      <c r="BH7" s="25">
        <v>178.62</v>
      </c>
      <c r="BI7" s="25">
        <v>182.2</v>
      </c>
      <c r="BJ7" s="25">
        <v>312.58</v>
      </c>
      <c r="BK7" s="25">
        <v>314.87</v>
      </c>
      <c r="BL7" s="25">
        <v>309.27999999999997</v>
      </c>
      <c r="BM7" s="25">
        <v>322.92</v>
      </c>
      <c r="BN7" s="25">
        <v>303.45999999999998</v>
      </c>
      <c r="BO7" s="25">
        <v>265.16000000000003</v>
      </c>
      <c r="BP7" s="25">
        <v>100.1</v>
      </c>
      <c r="BQ7" s="25">
        <v>100.98</v>
      </c>
      <c r="BR7" s="25">
        <v>84.21</v>
      </c>
      <c r="BS7" s="25">
        <v>90.81</v>
      </c>
      <c r="BT7" s="25">
        <v>94.37</v>
      </c>
      <c r="BU7" s="25">
        <v>104.57</v>
      </c>
      <c r="BV7" s="25">
        <v>103.54</v>
      </c>
      <c r="BW7" s="25">
        <v>103.32</v>
      </c>
      <c r="BX7" s="25">
        <v>100.85</v>
      </c>
      <c r="BY7" s="25">
        <v>103.79</v>
      </c>
      <c r="BZ7" s="25">
        <v>102.35</v>
      </c>
      <c r="CA7" s="25">
        <v>243.54</v>
      </c>
      <c r="CB7" s="25">
        <v>241.6</v>
      </c>
      <c r="CC7" s="25">
        <v>288.85000000000002</v>
      </c>
      <c r="CD7" s="25">
        <v>266.31</v>
      </c>
      <c r="CE7" s="25">
        <v>256.41000000000003</v>
      </c>
      <c r="CF7" s="25">
        <v>165.47</v>
      </c>
      <c r="CG7" s="25">
        <v>167.46</v>
      </c>
      <c r="CH7" s="25">
        <v>168.56</v>
      </c>
      <c r="CI7" s="25">
        <v>167.1</v>
      </c>
      <c r="CJ7" s="25">
        <v>167.86</v>
      </c>
      <c r="CK7" s="25">
        <v>167.74</v>
      </c>
      <c r="CL7" s="25">
        <v>55.26</v>
      </c>
      <c r="CM7" s="25">
        <v>57.46</v>
      </c>
      <c r="CN7" s="25">
        <v>57.7</v>
      </c>
      <c r="CO7" s="25">
        <v>58.7</v>
      </c>
      <c r="CP7" s="25">
        <v>60.17</v>
      </c>
      <c r="CQ7" s="25">
        <v>59.74</v>
      </c>
      <c r="CR7" s="25">
        <v>59.46</v>
      </c>
      <c r="CS7" s="25">
        <v>59.51</v>
      </c>
      <c r="CT7" s="25">
        <v>59.91</v>
      </c>
      <c r="CU7" s="25">
        <v>59.4</v>
      </c>
      <c r="CV7" s="25">
        <v>60.29</v>
      </c>
      <c r="CW7" s="25">
        <v>90.69</v>
      </c>
      <c r="CX7" s="25">
        <v>89.07</v>
      </c>
      <c r="CY7" s="25">
        <v>89.36</v>
      </c>
      <c r="CZ7" s="25">
        <v>89.37</v>
      </c>
      <c r="DA7" s="25">
        <v>86.21</v>
      </c>
      <c r="DB7" s="25">
        <v>87.28</v>
      </c>
      <c r="DC7" s="25">
        <v>87.41</v>
      </c>
      <c r="DD7" s="25">
        <v>87.08</v>
      </c>
      <c r="DE7" s="25">
        <v>87.26</v>
      </c>
      <c r="DF7" s="25">
        <v>87.57</v>
      </c>
      <c r="DG7" s="25">
        <v>90.12</v>
      </c>
      <c r="DH7" s="25">
        <v>37.729999999999997</v>
      </c>
      <c r="DI7" s="25">
        <v>39.4</v>
      </c>
      <c r="DJ7" s="25">
        <v>40.78</v>
      </c>
      <c r="DK7" s="25">
        <v>40.4</v>
      </c>
      <c r="DL7" s="25">
        <v>40.869999999999997</v>
      </c>
      <c r="DM7" s="25">
        <v>46.94</v>
      </c>
      <c r="DN7" s="25">
        <v>47.62</v>
      </c>
      <c r="DO7" s="25">
        <v>48.55</v>
      </c>
      <c r="DP7" s="25">
        <v>49.2</v>
      </c>
      <c r="DQ7" s="25">
        <v>50.01</v>
      </c>
      <c r="DR7" s="25">
        <v>50.88</v>
      </c>
      <c r="DS7" s="25">
        <v>25.73</v>
      </c>
      <c r="DT7" s="25">
        <v>27.45</v>
      </c>
      <c r="DU7" s="25">
        <v>26.43</v>
      </c>
      <c r="DV7" s="25">
        <v>26.42</v>
      </c>
      <c r="DW7" s="25">
        <v>29.8</v>
      </c>
      <c r="DX7" s="25">
        <v>14.48</v>
      </c>
      <c r="DY7" s="25">
        <v>16.27</v>
      </c>
      <c r="DZ7" s="25">
        <v>17.11</v>
      </c>
      <c r="EA7" s="25">
        <v>18.329999999999998</v>
      </c>
      <c r="EB7" s="25">
        <v>20.27</v>
      </c>
      <c r="EC7" s="25">
        <v>22.3</v>
      </c>
      <c r="ED7" s="25">
        <v>1.75</v>
      </c>
      <c r="EE7" s="25">
        <v>0</v>
      </c>
      <c r="EF7" s="25">
        <v>0.23</v>
      </c>
      <c r="EG7" s="25">
        <v>0.17</v>
      </c>
      <c r="EH7" s="25">
        <v>0.48</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政策企画部情報システム課</cp:lastModifiedBy>
  <cp:lastPrinted>2023-01-16T07:18:14Z</cp:lastPrinted>
  <dcterms:created xsi:type="dcterms:W3CDTF">2022-12-01T00:54:43Z</dcterms:created>
  <dcterms:modified xsi:type="dcterms:W3CDTF">2023-02-07T02:09:21Z</dcterms:modified>
  <cp:category>
  </cp:category>
</cp:coreProperties>
</file>