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hiho7\理財\理財\Ｒ３理財\04_公営企業関係\15_経営比較分析表\03_★経営比較分析表の分析等\04_確認後\09_特定地域生活排水（法適）3\27_桜川市\"/>
    </mc:Choice>
  </mc:AlternateContent>
  <workbookProtection workbookAlgorithmName="SHA-512" workbookHashValue="mPfSM69PKbec6CVdg25cOYwQa5O1ZLLE06DH/ytwp08oE7kCIsX7TtdlPOnP6V1bozMEnsHeChWPTc+epkWEfQ==" workbookSaltValue="hBXZWJkxf6T2bQLVlQsIoQ==" workbookSpinCount="100000" lockStructure="1"/>
  <bookViews>
    <workbookView xWindow="0" yWindow="0" windowWidth="15360" windowHeight="7632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T6" i="5"/>
  <c r="S6" i="5"/>
  <c r="R6" i="5"/>
  <c r="Q6" i="5"/>
  <c r="P6" i="5"/>
  <c r="O6" i="5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L10" i="4"/>
  <c r="AD10" i="4"/>
  <c r="W10" i="4"/>
  <c r="P10" i="4"/>
  <c r="I10" i="4"/>
  <c r="B10" i="4"/>
  <c r="BB8" i="4"/>
  <c r="AT8" i="4"/>
  <c r="AL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<sst xmlns="http://schemas.openxmlformats.org/spreadsheetml/2006/main" count="325" uniqueCount="116">
  <si>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</si>
  <si>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</si>
  <si>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</si>
  <si>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</si>
  <si>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</si>
  <si>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</si>
  <si>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</si>
  <si>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</si>
  <si>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</si>
  <si>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</si>
  <si>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</si>
  <si>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</si>
  <si>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</si>
  <si>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</si>
  <si>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</si>
  <si>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</si>
  <si>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</si>
  <si>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</si>
  <si>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</si>
  <si>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</si>
  <si>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</si>
  <si>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</si>
  <si>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</si>
  <si>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</si>
  <si>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</si>
  <si>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</si>
  <si>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</si>
  <si>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</si>
  <si>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</si>
  <si>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</si>
  <si>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</si>
  <si>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</si>
  <si>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</si>
  <si>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</si>
  <si>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</si>
  <si>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</si>
  <si>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</si>
  <si>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</si>
  <si>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</si>
  <si>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</si>
  <si>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</si>
  <si>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</si>
  <si>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</si>
  <si>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</si>
  <si>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</si>
  <si>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</si>
  <si>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</si>
  <si>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</si>
  <si>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</si>
  <si>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</si>
  <si>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</si>
  <si>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</si>
  <si>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</si>
  <si>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</si>
  <si>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</si>
  <si>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</si>
  <si>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</si>
  <si>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</si>
  <si>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</si>
  <si>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</si>
  <si>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</si>
  <si>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</si>
  <si>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</si>
  <si>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</si>
  <si>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</si>
  <si>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</si>
  <si>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</si>
  <si>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</si>
  <si>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</si>
  <si>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</si>
  <si>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</si>
  <si>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</si>
  <si>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</si>
  <si>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</si>
  <si>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</si>
  <si>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</si>
  <si>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</si>
  <si>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</si>
  <si>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</si>
  <si>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</si>
  <si>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</si>
  <si>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</si>
  <si>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</si>
  <si>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</si>
  <si>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</si>
  <si>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</si>
  <si>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</si>
  <si>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</si>
  <si>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</si>
  <si>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</si>
  <si>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</si>
  <si>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</si>
  <si>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</si>
  <si>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</si>
  <si>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</si>
  <si>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</si>
  <si>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茨城県　桜川市</t>
  </si>
  <si>
    <t>法適用</t>
  </si>
  <si>
    <t>下水道事業</t>
  </si>
  <si>
    <t>特定地域生活排水処理</t>
  </si>
  <si>
    <t>K3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</si>
  <si>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</si>
  <si>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</si>
  <si>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</si>
  <si>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</si>
  <si>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</si>
  <si>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</si>
  <si>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</si>
  <si>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</si>
  <si>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</si>
  <si>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</si>
  <si>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</si>
  <si>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</si>
  <si>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本事業は平成18年度から開始した事業で、14年経過している。浄化槽の耐用年数は30年であるため、施設としては比較的新しいが、今後徐々に老朽化し、令和18年度頃には更新が必要となる。本事業の対象地域は人口減少が見込まれているため、令和13年度頃までに、浄化槽を更新するか、事業を廃止するかの検討を行う必要があると考えている。
</t>
    <rPh sb="72" eb="74">
      <t>レイワ</t>
    </rPh>
    <rPh sb="77" eb="78">
      <t>ド</t>
    </rPh>
    <phoneticPr fontId="16"/>
  </si>
  <si>
    <t>特定地域生活排水処理事業は、平成18年度から開始した事業である。市が浄化槽を設置し維持管理を行い、使用料を徴収する事業である。それによって水洗化率は100％に近く、使用料の収納率も高い。また、平成29年度末をもって完了している事業であり、使用料の高い収納率を維持しつつ、今後は維持管理費の経費削減に取り組んでいく必要がある。</t>
    <rPh sb="19" eb="20">
      <t>ド</t>
    </rPh>
    <rPh sb="22" eb="24">
      <t>カイシ</t>
    </rPh>
    <rPh sb="86" eb="88">
      <t>シュウノウ</t>
    </rPh>
    <rPh sb="96" eb="98">
      <t>ヘイセイ</t>
    </rPh>
    <rPh sb="100" eb="102">
      <t>ネンド</t>
    </rPh>
    <rPh sb="102" eb="103">
      <t>マツ</t>
    </rPh>
    <rPh sb="107" eb="109">
      <t>カンリョウ</t>
    </rPh>
    <rPh sb="113" eb="115">
      <t>ジギョウ</t>
    </rPh>
    <rPh sb="125" eb="128">
      <t>シュウノウリツ</t>
    </rPh>
    <rPh sb="129" eb="131">
      <t>イジ</t>
    </rPh>
    <rPh sb="135" eb="137">
      <t>コンゴ</t>
    </rPh>
    <rPh sb="138" eb="140">
      <t>イジ</t>
    </rPh>
    <rPh sb="140" eb="142">
      <t>カンリ</t>
    </rPh>
    <rPh sb="142" eb="143">
      <t>ヒ</t>
    </rPh>
    <rPh sb="144" eb="146">
      <t>ケイヒ</t>
    </rPh>
    <rPh sb="146" eb="148">
      <t>サクゲン</t>
    </rPh>
    <rPh sb="149" eb="150">
      <t>ト</t>
    </rPh>
    <rPh sb="151" eb="152">
      <t>ク</t>
    </rPh>
    <rPh sb="156" eb="158">
      <t>ヒツヨウ</t>
    </rPh>
    <phoneticPr fontId="16"/>
  </si>
  <si>
    <t>➀経常収支比率は、使用料の収納率が高く、一般会計からの繰入金等の収益と合わせて、維持管理費や支払利息等の費用を賄えている。
②累積欠損金比率は、累積欠損金が発生していないが、維持管理費等の費用削減に努めることが必要である。
③流動比率は、類似団体と比較しても高い水準となっている。流動負債には建設改良費等に充てられた企業債等が含まれており、整備された施設について、将来、償還・返済の原資を使用料収入等により得ることが予定される。
⑤経費回収率は、類似団体と比較しても高い水準となっている。この要因としては、使用料の収納率が高いためである。更に汚水処理費を下げるため、経費の削減に努めることが必要である。
⑥汚水処理原価は、類似団体と比較してやや低い水準となっているが、この要因としては、有収水量が多いことあげられる。更に汚水処理費を下げるため、経費の削減に努めることが必要である。
⑦施設利用率は、類似団体に比較しても高い水準となっている。この要因としては、水洗化率が高いことによると考えられる。
⑧水洗化率は、100％であり、類似団体と比較して高い水準となっている。この要因としては、事業を実施した建物すべてが浄化槽に接続しているためである。。</t>
    <rPh sb="1" eb="7">
      <t>ケイジョウシュウシヒリツ</t>
    </rPh>
    <rPh sb="9" eb="12">
      <t>シヨウリョウ</t>
    </rPh>
    <rPh sb="13" eb="16">
      <t>シュウノウリツ</t>
    </rPh>
    <rPh sb="17" eb="18">
      <t>タカ</t>
    </rPh>
    <rPh sb="20" eb="24">
      <t>イッパンカイケイ</t>
    </rPh>
    <rPh sb="27" eb="31">
      <t>クリイレキントウ</t>
    </rPh>
    <rPh sb="32" eb="34">
      <t>シュウエキ</t>
    </rPh>
    <rPh sb="35" eb="36">
      <t>ア</t>
    </rPh>
    <rPh sb="40" eb="45">
      <t>イジカンリヒ</t>
    </rPh>
    <rPh sb="46" eb="51">
      <t>シハライリソクトウ</t>
    </rPh>
    <rPh sb="52" eb="54">
      <t>ヒヨウ</t>
    </rPh>
    <rPh sb="55" eb="56">
      <t>マカナ</t>
    </rPh>
    <rPh sb="63" eb="68">
      <t>ルイセキケッソンキン</t>
    </rPh>
    <rPh sb="68" eb="70">
      <t>ヒリツ</t>
    </rPh>
    <rPh sb="78" eb="80">
      <t>ハッセイ</t>
    </rPh>
    <rPh sb="87" eb="92">
      <t>イジカンリヒ</t>
    </rPh>
    <rPh sb="92" eb="93">
      <t>トウ</t>
    </rPh>
    <rPh sb="94" eb="98">
      <t>ヒヨウサクゲン</t>
    </rPh>
    <rPh sb="99" eb="100">
      <t>ツト</t>
    </rPh>
    <rPh sb="113" eb="117">
      <t>リュウドウヒリツ</t>
    </rPh>
    <rPh sb="140" eb="144">
      <t>リュウドウフサイ</t>
    </rPh>
    <rPh sb="146" eb="152">
      <t>ケンセツカイリョウヒトウ</t>
    </rPh>
    <rPh sb="153" eb="154">
      <t>ア</t>
    </rPh>
    <rPh sb="158" eb="161">
      <t>キギョウサイ</t>
    </rPh>
    <rPh sb="163" eb="164">
      <t>フク</t>
    </rPh>
    <rPh sb="170" eb="172">
      <t>セイビ</t>
    </rPh>
    <rPh sb="175" eb="177">
      <t>シセツ</t>
    </rPh>
    <rPh sb="182" eb="184">
      <t>ショウライ</t>
    </rPh>
    <rPh sb="185" eb="187">
      <t>ショウカン</t>
    </rPh>
    <rPh sb="188" eb="190">
      <t>ヘンサイ</t>
    </rPh>
    <rPh sb="191" eb="193">
      <t>ゲンシ</t>
    </rPh>
    <rPh sb="194" eb="199">
      <t>シヨウリョウシュウニュウ</t>
    </rPh>
    <rPh sb="199" eb="200">
      <t>トウ</t>
    </rPh>
    <rPh sb="203" eb="204">
      <t>エ</t>
    </rPh>
    <rPh sb="208" eb="210">
      <t>ヨテイ</t>
    </rPh>
    <rPh sb="216" eb="221">
      <t>ケイヒカイシュウリツ</t>
    </rPh>
    <rPh sb="303" eb="309">
      <t>オスイショリゲンカ</t>
    </rPh>
    <rPh sb="358" eb="359">
      <t>サラ</t>
    </rPh>
    <rPh sb="375" eb="377">
      <t>サクゲン</t>
    </rPh>
    <rPh sb="378" eb="379">
      <t>ツト</t>
    </rPh>
    <rPh sb="392" eb="397">
      <t>シセツリヨウリツ</t>
    </rPh>
    <rPh sb="404" eb="406">
      <t>ヒカク</t>
    </rPh>
    <rPh sb="409" eb="410">
      <t>タカ</t>
    </rPh>
    <rPh sb="411" eb="413">
      <t>スイジュン</t>
    </rPh>
    <rPh sb="429" eb="433">
      <t>スイセンカリツ</t>
    </rPh>
    <rPh sb="434" eb="435">
      <t>タカ</t>
    </rPh>
    <rPh sb="442" eb="443">
      <t>カンガ</t>
    </rPh>
    <rPh sb="450" eb="454">
      <t>スイセンカリツ</t>
    </rPh>
    <rPh sb="469" eb="471">
      <t>ヒカク</t>
    </rPh>
    <rPh sb="473" eb="474">
      <t>タカ</t>
    </rPh>
    <rPh sb="475" eb="477">
      <t>スイジュン</t>
    </rPh>
    <rPh sb="493" eb="495">
      <t>ジギョウ</t>
    </rPh>
    <rPh sb="496" eb="498">
      <t>ジッシ</t>
    </rPh>
    <rPh sb="500" eb="502">
      <t>タテモノ</t>
    </rPh>
    <rPh sb="506" eb="509">
      <t>ジョウカソウ</t>
    </rPh>
    <rPh sb="510" eb="512">
      <t>セツゾク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</si>
</sst>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6" xfId="2" applyFont="1" applyFill="1" applyBorder="1" applyAlignment="1" applyProtection="1">
      <alignment horizontal="left" vertical="top" wrapText="1"/>
      <protection locked="0"/>
    </xf>
    <xf numFmtId="0" fontId="15" fillId="0" borderId="0" xfId="2" applyFont="1" applyFill="1" applyBorder="1" applyAlignment="1" applyProtection="1">
      <alignment horizontal="left" vertical="top" wrapText="1"/>
      <protection locked="0"/>
    </xf>
    <xf numFmtId="0" fontId="15" fillId="0" borderId="7" xfId="2" applyFont="1" applyFill="1" applyBorder="1" applyAlignment="1" applyProtection="1">
      <alignment horizontal="left" vertical="top" wrapText="1"/>
      <protection locked="0"/>
    </xf>
    <xf numFmtId="0" fontId="15" fillId="0" borderId="8" xfId="2" applyFont="1" applyFill="1" applyBorder="1" applyAlignment="1" applyProtection="1">
      <alignment horizontal="left" vertical="top" wrapText="1"/>
      <protection locked="0"/>
    </xf>
    <xf numFmtId="0" fontId="15" fillId="0" borderId="1" xfId="2" applyFont="1" applyFill="1" applyBorder="1" applyAlignment="1" applyProtection="1">
      <alignment horizontal="left" vertical="top" wrapText="1"/>
      <protection locked="0"/>
    </xf>
    <xf numFmtId="0" fontId="15" fillId="0" borderId="9" xfId="2" applyFont="1" applyFill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E-4CC5-858D-E95387929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3E-4CC5-858D-E95387929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61.07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5-4F7C-A9DB-5A0BF4D2D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56.45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85-4F7C-A9DB-5A0BF4D2D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5D-48A7-A38E-67BF51E1D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5D-48A7-A38E-67BF51E1D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91-4539-B2B2-E455E095A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95.33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91-4539-B2B2-E455E095A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51-4298-9AF0-806965522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51-4298-9AF0-806965522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E9-4FC5-809D-4606D79BC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E9-4FC5-809D-4606D79BC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9D-4E16-B2E1-C99C91A2E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D-4E16-B2E1-C99C91A2E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330.32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E8-4DA1-A144-15C5EB780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125.61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E8-4DA1-A144-15C5EB780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04-4B22-9F46-7E1C75792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398.42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04-4B22-9F46-7E1C75792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71.09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9E-4C09-8AE7-A6AB93965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9E-4C09-8AE7-A6AB93965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266.33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3-4798-9357-D34A7B062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289.81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33-4798-9357-D34A7B062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【92.20】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【314.13】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【77.67】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36" zoomScale="70" zoomScaleNormal="70" workbookViewId="0">
      <selection activeCell="BL66" sqref="BL66:BZ82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2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2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4" t="str">
        <f>データ!H6</f>
        <v>茨城県　桜川市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特定地域生活排水処理</v>
      </c>
      <c r="Q8" s="49"/>
      <c r="R8" s="49"/>
      <c r="S8" s="49"/>
      <c r="T8" s="49"/>
      <c r="U8" s="49"/>
      <c r="V8" s="49"/>
      <c r="W8" s="49" t="str">
        <f>データ!L6</f>
        <v>K3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40606</v>
      </c>
      <c r="AM8" s="51"/>
      <c r="AN8" s="51"/>
      <c r="AO8" s="51"/>
      <c r="AP8" s="51"/>
      <c r="AQ8" s="51"/>
      <c r="AR8" s="51"/>
      <c r="AS8" s="51"/>
      <c r="AT8" s="46">
        <f>データ!T6</f>
        <v>180.06</v>
      </c>
      <c r="AU8" s="46"/>
      <c r="AV8" s="46"/>
      <c r="AW8" s="46"/>
      <c r="AX8" s="46"/>
      <c r="AY8" s="46"/>
      <c r="AZ8" s="46"/>
      <c r="BA8" s="46"/>
      <c r="BB8" s="46">
        <f>データ!U6</f>
        <v>225.51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60.81</v>
      </c>
      <c r="J10" s="46"/>
      <c r="K10" s="46"/>
      <c r="L10" s="46"/>
      <c r="M10" s="46"/>
      <c r="N10" s="46"/>
      <c r="O10" s="46"/>
      <c r="P10" s="46">
        <f>データ!P6</f>
        <v>4.3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4200</v>
      </c>
      <c r="AE10" s="51"/>
      <c r="AF10" s="51"/>
      <c r="AG10" s="51"/>
      <c r="AH10" s="51"/>
      <c r="AI10" s="51"/>
      <c r="AJ10" s="51"/>
      <c r="AK10" s="2"/>
      <c r="AL10" s="51">
        <f>データ!V6</f>
        <v>1735</v>
      </c>
      <c r="AM10" s="51"/>
      <c r="AN10" s="51"/>
      <c r="AO10" s="51"/>
      <c r="AP10" s="51"/>
      <c r="AQ10" s="51"/>
      <c r="AR10" s="51"/>
      <c r="AS10" s="51"/>
      <c r="AT10" s="46">
        <f>データ!W6</f>
        <v>0.22</v>
      </c>
      <c r="AU10" s="46"/>
      <c r="AV10" s="46"/>
      <c r="AW10" s="46"/>
      <c r="AX10" s="46"/>
      <c r="AY10" s="46"/>
      <c r="AZ10" s="46"/>
      <c r="BA10" s="46"/>
      <c r="BB10" s="46">
        <f>データ!X6</f>
        <v>7886.36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2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2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6" t="s">
        <v>115</v>
      </c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8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6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8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6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8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6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8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6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8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6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8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6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8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6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8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6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8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6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8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6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8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6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8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6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8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6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8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6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8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6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8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6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8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6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8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6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8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6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8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6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8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6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8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6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8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6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8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6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8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6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8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6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8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6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8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113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2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2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114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2">
      <c r="C83" s="2" t="s">
        <v>30</v>
      </c>
    </row>
    <row r="84" spans="1:78" hidden="1" x14ac:dyDescent="0.2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2">
      <c r="B85" s="26"/>
      <c r="C85" s="26"/>
      <c r="D85" s="26"/>
      <c r="E85" s="26" t="str">
        <f>データ!AI6</f>
        <v>【98.17】</v>
      </c>
      <c r="F85" s="26" t="str">
        <f>データ!AT6</f>
        <v>【92.20】</v>
      </c>
      <c r="G85" s="26" t="str">
        <f>データ!BE6</f>
        <v>【106.38】</v>
      </c>
      <c r="H85" s="26" t="str">
        <f>データ!BP6</f>
        <v>【314.13】</v>
      </c>
      <c r="I85" s="26" t="str">
        <f>データ!CA6</f>
        <v>【58.42】</v>
      </c>
      <c r="J85" s="26" t="str">
        <f>データ!CL6</f>
        <v>【282.28】</v>
      </c>
      <c r="K85" s="26" t="str">
        <f>データ!CW6</f>
        <v>【57.83】</v>
      </c>
      <c r="L85" s="26" t="str">
        <f>データ!DH6</f>
        <v>【77.67】</v>
      </c>
      <c r="M85" s="26" t="str">
        <f>データ!DS6</f>
        <v>【15.64】</v>
      </c>
      <c r="N85" s="26" t="str">
        <f>データ!ED6</f>
        <v>【-】</v>
      </c>
      <c r="O85" s="26" t="str">
        <f>データ!EO6</f>
        <v>【-】</v>
      </c>
    </row>
  </sheetData>
  <sheetProtection algorithmName="SHA-512" hashValue="AwpZfRiTNFsOPSHrhL9IOZxyDVj39XqAQI+z0loBfmO9cjchOZiNHqQtatBHRJSr56hRv93Ucd9t3nEhHEuxNg==" saltValue="vhaYpRZv7EZpx3ujeemJO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2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2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83" t="s">
        <v>52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53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54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8" x14ac:dyDescent="0.2">
      <c r="A4" s="28" t="s">
        <v>55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56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57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58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59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60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61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62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63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64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65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66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8" x14ac:dyDescent="0.2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2">
      <c r="A6" s="28" t="s">
        <v>95</v>
      </c>
      <c r="B6" s="33">
        <f>B7</f>
        <v>2020</v>
      </c>
      <c r="C6" s="33">
        <f t="shared" ref="C6:X6" si="3">C7</f>
        <v>82317</v>
      </c>
      <c r="D6" s="33">
        <f t="shared" si="3"/>
        <v>46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茨城県　桜川市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K3</v>
      </c>
      <c r="M6" s="33" t="str">
        <f t="shared" si="3"/>
        <v>非設置</v>
      </c>
      <c r="N6" s="34" t="str">
        <f t="shared" si="3"/>
        <v>-</v>
      </c>
      <c r="O6" s="34">
        <f t="shared" si="3"/>
        <v>60.81</v>
      </c>
      <c r="P6" s="34">
        <f t="shared" si="3"/>
        <v>4.3</v>
      </c>
      <c r="Q6" s="34">
        <f t="shared" si="3"/>
        <v>100</v>
      </c>
      <c r="R6" s="34">
        <f t="shared" si="3"/>
        <v>4200</v>
      </c>
      <c r="S6" s="34">
        <f t="shared" si="3"/>
        <v>40606</v>
      </c>
      <c r="T6" s="34">
        <f t="shared" si="3"/>
        <v>180.06</v>
      </c>
      <c r="U6" s="34">
        <f t="shared" si="3"/>
        <v>225.51</v>
      </c>
      <c r="V6" s="34">
        <f t="shared" si="3"/>
        <v>1735</v>
      </c>
      <c r="W6" s="34">
        <f t="shared" si="3"/>
        <v>0.22</v>
      </c>
      <c r="X6" s="34">
        <f t="shared" si="3"/>
        <v>7886.36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120.88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95.33</v>
      </c>
      <c r="AI6" s="34" t="str">
        <f>IF(AI7="","",IF(AI7="-","【-】","【"&amp;SUBSTITUTE(TEXT(AI7,"#,##0.00"),"-","△")&amp;"】"))</f>
        <v>【98.17】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162.82</v>
      </c>
      <c r="AT6" s="34" t="str">
        <f>IF(AT7="","",IF(AT7="-","【-】","【"&amp;SUBSTITUTE(TEXT(AT7,"#,##0.00"),"-","△")&amp;"】"))</f>
        <v>【92.20】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330.32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125.61</v>
      </c>
      <c r="BE6" s="34" t="str">
        <f>IF(BE7="","",IF(BE7="-","【-】","【"&amp;SUBSTITUTE(TEXT(BE7,"#,##0.00"),"-","△")&amp;"】"))</f>
        <v>【106.38】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4">
        <f t="shared" si="7"/>
        <v>0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398.42</v>
      </c>
      <c r="BP6" s="34" t="str">
        <f>IF(BP7="","",IF(BP7="-","【-】","【"&amp;SUBSTITUTE(TEXT(BP7,"#,##0.00"),"-","△")&amp;"】"))</f>
        <v>【314.13】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71.09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50.7</v>
      </c>
      <c r="CA6" s="34" t="str">
        <f>IF(CA7="","",IF(CA7="-","【-】","【"&amp;SUBSTITUTE(TEXT(CA7,"#,##0.00"),"-","△")&amp;"】"))</f>
        <v>【58.42】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266.33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289.81</v>
      </c>
      <c r="CL6" s="34" t="str">
        <f>IF(CL7="","",IF(CL7="-","【-】","【"&amp;SUBSTITUTE(TEXT(CL7,"#,##0.00"),"-","△")&amp;"】"))</f>
        <v>【282.28】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61.07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56.45</v>
      </c>
      <c r="CW6" s="34" t="str">
        <f>IF(CW7="","",IF(CW7="-","【-】","【"&amp;SUBSTITUTE(TEXT(CW7,"#,##0.00"),"-","△")&amp;"】"))</f>
        <v>【57.83】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100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54.99</v>
      </c>
      <c r="DH6" s="34" t="str">
        <f>IF(DH7="","",IF(DH7="-","【-】","【"&amp;SUBSTITUTE(TEXT(DH7,"#,##0.00"),"-","△")&amp;"】"))</f>
        <v>【77.67】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5.29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15.4</v>
      </c>
      <c r="DS6" s="34" t="str">
        <f>IF(DS7="","",IF(DS7="-","【-】","【"&amp;SUBSTITUTE(TEXT(DS7,"#,##0.00"),"-","△")&amp;"】"))</f>
        <v>【15.64】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5" t="str">
        <f t="shared" si="13"/>
        <v>-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5" t="str">
        <f t="shared" si="13"/>
        <v>-</v>
      </c>
      <c r="ED6" s="34" t="str">
        <f>IF(ED7="","",IF(ED7="-","【-】","【"&amp;SUBSTITUTE(TEXT(ED7,"#,##0.00"),"-","△")&amp;"】"))</f>
        <v>【-】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8" s="36" customFormat="1" x14ac:dyDescent="0.2">
      <c r="A7" s="28"/>
      <c r="B7" s="37">
        <v>2020</v>
      </c>
      <c r="C7" s="37">
        <v>82317</v>
      </c>
      <c r="D7" s="37">
        <v>46</v>
      </c>
      <c r="E7" s="37">
        <v>18</v>
      </c>
      <c r="F7" s="37">
        <v>0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60.81</v>
      </c>
      <c r="P7" s="38">
        <v>4.3</v>
      </c>
      <c r="Q7" s="38">
        <v>100</v>
      </c>
      <c r="R7" s="38">
        <v>4200</v>
      </c>
      <c r="S7" s="38">
        <v>40606</v>
      </c>
      <c r="T7" s="38">
        <v>180.06</v>
      </c>
      <c r="U7" s="38">
        <v>225.51</v>
      </c>
      <c r="V7" s="38">
        <v>1735</v>
      </c>
      <c r="W7" s="38">
        <v>0.22</v>
      </c>
      <c r="X7" s="38">
        <v>7886.36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120.88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95.33</v>
      </c>
      <c r="AI7" s="38">
        <v>98.17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0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162.82</v>
      </c>
      <c r="AT7" s="38">
        <v>92.2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330.32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125.61</v>
      </c>
      <c r="BE7" s="38">
        <v>106.38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0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398.42</v>
      </c>
      <c r="BP7" s="38">
        <v>314.13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71.09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50.7</v>
      </c>
      <c r="CA7" s="38">
        <v>58.42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266.33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289.81</v>
      </c>
      <c r="CL7" s="38">
        <v>282.27999999999997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>
        <v>61.07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56.45</v>
      </c>
      <c r="CW7" s="38">
        <v>57.83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100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54.99</v>
      </c>
      <c r="DH7" s="38">
        <v>77.67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5.29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15.4</v>
      </c>
      <c r="DS7" s="38">
        <v>15.64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 t="s">
        <v>102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 t="s">
        <v>102</v>
      </c>
      <c r="ED7" s="38" t="s">
        <v>102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 t="s">
        <v>102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 t="s">
        <v>102</v>
      </c>
      <c r="EO7" s="38" t="s">
        <v>102</v>
      </c>
    </row>
    <row r="8" spans="1:148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2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2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2">
      <c r="B13" t="s">
        <v>110</v>
      </c>
      <c r="C13" t="s">
        <v>110</v>
      </c>
      <c r="D13" t="s">
        <v>110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2022-02-16T01:24:07Z</cp:lastPrinted>
  <dcterms:created xsi:type="dcterms:W3CDTF">2021-12-03T07:38:47Z</dcterms:created>
  <dcterms:modified xsi:type="dcterms:W3CDTF">2022-02-16T01:25:11Z</dcterms:modified>
  <cp:category/>
</cp:coreProperties>
</file>