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3_病院（地独含む）5\"/>
    </mc:Choice>
  </mc:AlternateContent>
  <workbookProtection workbookAlgorithmName="SHA-512" workbookHashValue="6VHOeOb0mytXbkqm23kJHvph0xWSom9mmbmnhG9fiti1u0dt+S+ls+nK+0vTsiw2h6p0wYz7lbUXUvUlj14Qgg==" workbookSaltValue="lDWJCTJUvzPNv9NJ9U/akA==" workbookSpinCount="100000" lockStructure="1"/>
  <bookViews>
    <workbookView xWindow="0" yWindow="0" windowWidth="15900" windowHeight="58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FL32" i="4"/>
  <c r="HM78" i="4"/>
  <c r="FL54" i="4"/>
  <c r="CS78" i="4"/>
  <c r="BX54" i="4"/>
  <c r="BX32" i="4"/>
  <c r="MN54" i="4"/>
  <c r="MN32" i="4"/>
  <c r="C11" i="5"/>
  <c r="D11" i="5"/>
  <c r="E11" i="5"/>
  <c r="B11" i="5"/>
  <c r="FH78" i="4" l="1"/>
  <c r="DS54" i="4"/>
  <c r="DS32" i="4"/>
  <c r="KU54" i="4"/>
  <c r="AN78" i="4"/>
  <c r="AE54" i="4"/>
  <c r="AE32" i="4"/>
  <c r="KU32" i="4"/>
  <c r="KC78" i="4"/>
  <c r="HG54" i="4"/>
  <c r="HG32" i="4"/>
  <c r="JJ78" i="4"/>
  <c r="GR54" i="4"/>
  <c r="GR32" i="4"/>
  <c r="U78" i="4"/>
  <c r="P54" i="4"/>
  <c r="P32" i="4"/>
  <c r="EO78" i="4"/>
  <c r="DD54" i="4"/>
  <c r="KF54" i="4"/>
  <c r="KF32" i="4"/>
  <c r="DD32" i="4"/>
  <c r="LY54" i="4"/>
  <c r="LY32" i="4"/>
  <c r="LO78" i="4"/>
  <c r="IK54" i="4"/>
  <c r="IK32" i="4"/>
  <c r="EW32" i="4"/>
  <c r="BZ78" i="4"/>
  <c r="BI54" i="4"/>
  <c r="BI32" i="4"/>
  <c r="GT78" i="4"/>
  <c r="EW54" i="4"/>
  <c r="BG78" i="4"/>
  <c r="AT54" i="4"/>
  <c r="AT32" i="4"/>
  <c r="KV78" i="4"/>
  <c r="HV32" i="4"/>
  <c r="LJ54" i="4"/>
  <c r="LJ32" i="4"/>
  <c r="HV54" i="4"/>
  <c r="GA78" i="4"/>
  <c r="EH54" i="4"/>
  <c r="EH32" i="4"/>
</calcChain>
</file>

<file path=xl/sharedStrings.xml><?xml version="1.0" encoding="utf-8"?>
<sst xmlns="http://schemas.openxmlformats.org/spreadsheetml/2006/main" count="347" uniqueCount="183">
  <si>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</si>
  <si>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</si>
  <si>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</si>
  <si>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</si>
  <si>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</si>
  <si>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</si>
  <si>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</si>
  <si>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</si>
  <si>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</si>
  <si>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</si>
  <si>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</si>
  <si>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</si>
  <si>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</si>
  <si>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</si>
  <si>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</si>
  <si>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</si>
  <si>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</si>
  <si>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</si>
  <si>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</si>
  <si>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</si>
  <si>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</si>
  <si>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</si>
  <si>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</si>
  <si>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</si>
  <si>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</si>
  <si>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</si>
  <si>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</si>
  <si>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</si>
  <si>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</si>
  <si>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</si>
  <si>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</si>
  <si>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</si>
  <si>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</si>
  <si>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</si>
  <si>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</si>
  <si>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</si>
  <si>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</si>
  <si>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</si>
  <si>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</si>
  <si>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</si>
  <si>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</si>
  <si>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</si>
  <si>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</si>
  <si>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</si>
  <si>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</si>
  <si>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</si>
  <si>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</si>
  <si>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</si>
  <si>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</si>
  <si>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</si>
  <si>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</si>
  <si>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</si>
  <si>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</si>
  <si>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</si>
  <si>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</si>
  <si>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</si>
  <si>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</si>
  <si>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</si>
  <si>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</si>
  <si>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</si>
  <si>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</si>
  <si>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</si>
  <si>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</si>
  <si>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</si>
  <si>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</si>
  <si>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</si>
  <si>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</si>
  <si>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</si>
  <si>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</si>
  <si>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</si>
  <si>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</si>
  <si>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</si>
  <si>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</si>
  <si>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</si>
  <si>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</si>
  <si>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</si>
  <si>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</si>
  <si>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</si>
  <si>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</si>
  <si>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</si>
  <si>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</si>
  <si>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</si>
  <si>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</si>
  <si>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</si>
  <si>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</si>
  <si>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</si>
  <si>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</si>
  <si>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</si>
  <si>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</si>
  <si>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</si>
  <si>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</si>
  <si>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</si>
  <si>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</si>
  <si>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</si>
  <si>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</si>
  <si>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</si>
  <si>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</si>
  <si>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</si>
  <si>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</si>
  <si>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</si>
  <si>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</si>
  <si>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</si>
  <si>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</si>
  <si>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</si>
  <si>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</si>
  <si>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</si>
  <si>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</si>
  <si>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</si>
  <si>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</si>
  <si>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</si>
  <si>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</si>
  <si>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</si>
  <si>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</si>
  <si>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</si>
  <si>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</si>
  <si>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</si>
  <si>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</si>
  <si>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</si>
  <si>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</si>
  <si>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</si>
  <si>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</si>
  <si>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</si>
  <si>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</si>
  <si>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</si>
  <si>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</si>
  <si>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</si>
  <si>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</si>
  <si>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</si>
  <si>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</si>
  <si>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</si>
  <si>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</si>
  <si>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</si>
  <si>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</si>
  <si>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</si>
  <si>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</si>
  <si>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</si>
  <si>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</si>
  <si>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</si>
  <si>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</si>
  <si>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</si>
  <si>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</si>
  <si>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</si>
  <si>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</si>
  <si>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</si>
  <si>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</si>
  <si>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</si>
  <si>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</si>
  <si>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</si>
  <si>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</si>
  <si>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</si>
  <si>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</si>
  <si>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</si>
  <si>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</si>
  <si>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</si>
  <si>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</si>
  <si>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</si>
  <si>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</si>
  <si>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</si>
  <si>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</si>
  <si>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</si>
  <si>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</si>
  <si>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</si>
  <si>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桜川市</t>
  </si>
  <si>
    <t>さくらがわ地域医療センター</t>
  </si>
  <si>
    <t>当然財務</t>
  </si>
  <si>
    <t>病院事業</t>
  </si>
  <si>
    <t>一般病院</t>
  </si>
  <si>
    <t>100床以上～200床未満</t>
  </si>
  <si>
    <t>非設置</t>
  </si>
  <si>
    <t>指定管理者(利用料金制)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</si>
  <si>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</si>
  <si>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</si>
  <si>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</si>
  <si>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</si>
  <si>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</si>
  <si>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</si>
  <si>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</si>
  <si>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</si>
  <si>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</si>
  <si>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して４年目になり、減価償却費が増加傾向にあるが、①有形固定資産減価償却率及び②器械備品減価償却率は類似病院平均値より低い数値になっている。③１床当たり有形固定資産については、患者需要に合わせた医療機器の新規購入を行っていることから、類似病院平均値より高い数値となっている。</t>
    <phoneticPr fontId="5"/>
  </si>
  <si>
    <t>　①経常収支比率、②医業収支比率ともに類似病院平均値と同程度である。④病床利用率は横ばいで推移しているが、類似病院平均値を上回っている。⑦職員給与費対医業収益比率は類似病院平均値を下回っているが、⑧材料費対医業収益比率は類似病院平均値を上回っており、改善の余地があると考えられる。また、１００床以上２００床未満の病院であるものの、回復期・慢性期を中心とした入院診療や初期救急を中心とした救急医療を提供しているため、⑤入院患者の１人当たり収益及び⑥外来患者１人当たり収益は類似病院平均値と比較すると低い数値となっているが、経営努力により収益は増加傾向にある。</t>
    <rPh sb="35" eb="40">
      <t>ビョウショウリヨウリツ</t>
    </rPh>
    <rPh sb="41" eb="42">
      <t>ヨコ</t>
    </rPh>
    <rPh sb="45" eb="47">
      <t>スイイ</t>
    </rPh>
    <rPh sb="61" eb="63">
      <t>ウワマワ</t>
    </rPh>
    <rPh sb="90" eb="91">
      <t>シタ</t>
    </rPh>
    <rPh sb="125" eb="127">
      <t>カイゼン</t>
    </rPh>
    <rPh sb="128" eb="130">
      <t>ヨチ</t>
    </rPh>
    <rPh sb="134" eb="135">
      <t>カンガ</t>
    </rPh>
    <rPh sb="260" eb="264">
      <t>ケイエイドリョク</t>
    </rPh>
    <rPh sb="267" eb="269">
      <t>シュウエキ</t>
    </rPh>
    <rPh sb="270" eb="274">
      <t>ゾウカケイコウ</t>
    </rPh>
    <phoneticPr fontId="5"/>
  </si>
  <si>
    <t>さくらがわ地域医療センターは、回復・維持期を中心に担い、診療所が少ない桜川市において、外来診療や市民に身近な医療を提供している。小児医療については、入院機能のある茨城県西部メディカルセンター等と連携し、市内で唯一専門医による外来診療を提供している。
　また、健診を中心とした予防医療を推進し、地域に密着した医療サービスを提供するとともに、訪問看護ステーションの設置など、包括的な切れ目のないサービス提供体制を整備している。
　救急医療については、２４時間３６５日体制で、初期救急から対応可能な２次救急までの患者を受け入れている。</t>
    <rPh sb="101" eb="103">
      <t>シナイ</t>
    </rPh>
    <rPh sb="104" eb="106">
      <t>ユイイツ</t>
    </rPh>
    <phoneticPr fontId="5"/>
  </si>
  <si>
    <t>地域における役割の回復期・慢性期を中心に市民の身近な外来診療と初期救急を中心とした医療を提供することで、④病床利用率は類似病院平均値より上回り、比較的健全な経営ができたと思われる。今後も収益向上を目指し、健全な経営を実施していく。
　また、老朽化の状況については、建物設備の更新はないものの、開院当初に調達した医療機器の更新が逐次見込まれることから、計画的に資産管理を行っていく。</t>
    <rPh sb="93" eb="97">
      <t>シュウエキコウジョウ</t>
    </rPh>
    <rPh sb="98" eb="100">
      <t>メザ</t>
    </rPh>
    <rPh sb="146" eb="148">
      <t>カイイン</t>
    </rPh>
    <rPh sb="148" eb="150">
      <t>トウショ</t>
    </rPh>
    <rPh sb="151" eb="153">
      <t>チョウタツ</t>
    </rPh>
    <rPh sb="160" eb="162">
      <t>コウシン</t>
    </rPh>
    <rPh sb="163" eb="165">
      <t>チクジ</t>
    </rPh>
    <rPh sb="175" eb="177">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</si>
</sst>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70.099999999999994</c:v>
                </c:pt>
                <c:pt idx="2">
                  <c:v>74.099999999999994</c:v>
                </c:pt>
                <c:pt idx="3">
                  <c:v>73.599999999999994</c:v>
                </c:pt>
                <c:pt idx="4">
                  <c:v>72.2</c:v>
                </c:pt>
              </c:numCache>
            </c:numRef>
          </c:val>
          <c:extLst>
            <c:ext xmlns:c16="http://schemas.microsoft.com/office/drawing/2014/chart" uri="{C3380CC4-5D6E-409C-BE32-E72D297353CC}">
              <c16:uniqueId val="{00000000-5FBE-4660-8D4A-3B5D51EFFF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FBE-4660-8D4A-3B5D51EFFF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4.8</c:v>
                </c:pt>
                <c:pt idx="2">
                  <c:v>0</c:v>
                </c:pt>
                <c:pt idx="3">
                  <c:v>0</c:v>
                </c:pt>
                <c:pt idx="4">
                  <c:v>0</c:v>
                </c:pt>
              </c:numCache>
            </c:numRef>
          </c:val>
          <c:extLst>
            <c:ext xmlns:c16="http://schemas.microsoft.com/office/drawing/2014/chart" uri="{C3380CC4-5D6E-409C-BE32-E72D297353CC}">
              <c16:uniqueId val="{00000000-C037-4254-A384-2B8A79150C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117.1</c:v>
                </c:pt>
                <c:pt idx="2">
                  <c:v>120.5</c:v>
                </c:pt>
                <c:pt idx="3">
                  <c:v>124.2</c:v>
                </c:pt>
                <c:pt idx="4">
                  <c:v>121.6</c:v>
                </c:pt>
              </c:numCache>
            </c:numRef>
          </c:val>
          <c:smooth val="0"/>
          <c:extLst>
            <c:ext xmlns:c16="http://schemas.microsoft.com/office/drawing/2014/chart" uri="{C3380CC4-5D6E-409C-BE32-E72D297353CC}">
              <c16:uniqueId val="{00000001-C037-4254-A384-2B8A79150C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71.7</c:v>
                </c:pt>
                <c:pt idx="2">
                  <c:v>74.099999999999994</c:v>
                </c:pt>
                <c:pt idx="3">
                  <c:v>78.7</c:v>
                </c:pt>
                <c:pt idx="4">
                  <c:v>83.3</c:v>
                </c:pt>
              </c:numCache>
            </c:numRef>
          </c:val>
          <c:extLst>
            <c:ext xmlns:c16="http://schemas.microsoft.com/office/drawing/2014/chart" uri="{C3380CC4-5D6E-409C-BE32-E72D297353CC}">
              <c16:uniqueId val="{00000000-5B7D-4D56-B35E-1EBE557731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84</c:v>
                </c:pt>
                <c:pt idx="2">
                  <c:v>84.3</c:v>
                </c:pt>
                <c:pt idx="3">
                  <c:v>80.7</c:v>
                </c:pt>
                <c:pt idx="4">
                  <c:v>82.2</c:v>
                </c:pt>
              </c:numCache>
            </c:numRef>
          </c:val>
          <c:smooth val="0"/>
          <c:extLst>
            <c:ext xmlns:c16="http://schemas.microsoft.com/office/drawing/2014/chart" uri="{C3380CC4-5D6E-409C-BE32-E72D297353CC}">
              <c16:uniqueId val="{00000001-5B7D-4D56-B35E-1EBE557731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96.3</c:v>
                </c:pt>
                <c:pt idx="2">
                  <c:v>103.7</c:v>
                </c:pt>
                <c:pt idx="3">
                  <c:v>103.5</c:v>
                </c:pt>
                <c:pt idx="4">
                  <c:v>107.7</c:v>
                </c:pt>
              </c:numCache>
            </c:numRef>
          </c:val>
          <c:extLst>
            <c:ext xmlns:c16="http://schemas.microsoft.com/office/drawing/2014/chart" uri="{C3380CC4-5D6E-409C-BE32-E72D297353CC}">
              <c16:uniqueId val="{00000000-B0E2-4D37-94C8-D5CEE92EA9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97.2</c:v>
                </c:pt>
                <c:pt idx="2">
                  <c:v>96.9</c:v>
                </c:pt>
                <c:pt idx="3">
                  <c:v>100.6</c:v>
                </c:pt>
                <c:pt idx="4">
                  <c:v>105.9</c:v>
                </c:pt>
              </c:numCache>
            </c:numRef>
          </c:val>
          <c:smooth val="0"/>
          <c:extLst>
            <c:ext xmlns:c16="http://schemas.microsoft.com/office/drawing/2014/chart" uri="{C3380CC4-5D6E-409C-BE32-E72D297353CC}">
              <c16:uniqueId val="{00000001-B0E2-4D37-94C8-D5CEE92EA9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0</c:v>
                </c:pt>
                <c:pt idx="2">
                  <c:v>5.3</c:v>
                </c:pt>
                <c:pt idx="3">
                  <c:v>10.7</c:v>
                </c:pt>
                <c:pt idx="4">
                  <c:v>16.100000000000001</c:v>
                </c:pt>
              </c:numCache>
            </c:numRef>
          </c:val>
          <c:extLst>
            <c:ext xmlns:c16="http://schemas.microsoft.com/office/drawing/2014/chart" uri="{C3380CC4-5D6E-409C-BE32-E72D297353CC}">
              <c16:uniqueId val="{00000000-45A2-412C-9ACC-1D1174C0CB5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54.1</c:v>
                </c:pt>
                <c:pt idx="2">
                  <c:v>54.6</c:v>
                </c:pt>
                <c:pt idx="3">
                  <c:v>56.9</c:v>
                </c:pt>
                <c:pt idx="4">
                  <c:v>58.1</c:v>
                </c:pt>
              </c:numCache>
            </c:numRef>
          </c:val>
          <c:smooth val="0"/>
          <c:extLst>
            <c:ext xmlns:c16="http://schemas.microsoft.com/office/drawing/2014/chart" uri="{C3380CC4-5D6E-409C-BE32-E72D297353CC}">
              <c16:uniqueId val="{00000001-45A2-412C-9ACC-1D1174C0CB5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0</c:v>
                </c:pt>
                <c:pt idx="2">
                  <c:v>13.5</c:v>
                </c:pt>
                <c:pt idx="3">
                  <c:v>26.9</c:v>
                </c:pt>
                <c:pt idx="4">
                  <c:v>40</c:v>
                </c:pt>
              </c:numCache>
            </c:numRef>
          </c:val>
          <c:extLst>
            <c:ext xmlns:c16="http://schemas.microsoft.com/office/drawing/2014/chart" uri="{C3380CC4-5D6E-409C-BE32-E72D297353CC}">
              <c16:uniqueId val="{00000000-D47C-42FF-AE90-6890B8133B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47C-42FF-AE90-6890B8133B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46924234</c:v>
                </c:pt>
                <c:pt idx="2">
                  <c:v>47457617</c:v>
                </c:pt>
                <c:pt idx="3">
                  <c:v>48148977</c:v>
                </c:pt>
                <c:pt idx="4">
                  <c:v>48436500</c:v>
                </c:pt>
              </c:numCache>
            </c:numRef>
          </c:val>
          <c:extLst>
            <c:ext xmlns:c16="http://schemas.microsoft.com/office/drawing/2014/chart" uri="{C3380CC4-5D6E-409C-BE32-E72D297353CC}">
              <c16:uniqueId val="{00000000-CD54-4941-BE98-7018DF9F09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40683727</c:v>
                </c:pt>
                <c:pt idx="2">
                  <c:v>41891213</c:v>
                </c:pt>
                <c:pt idx="3">
                  <c:v>42806727</c:v>
                </c:pt>
                <c:pt idx="4">
                  <c:v>43530781</c:v>
                </c:pt>
              </c:numCache>
            </c:numRef>
          </c:val>
          <c:smooth val="0"/>
          <c:extLst>
            <c:ext xmlns:c16="http://schemas.microsoft.com/office/drawing/2014/chart" uri="{C3380CC4-5D6E-409C-BE32-E72D297353CC}">
              <c16:uniqueId val="{00000001-CD54-4941-BE98-7018DF9F09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20.2</c:v>
                </c:pt>
                <c:pt idx="2">
                  <c:v>18</c:v>
                </c:pt>
                <c:pt idx="3">
                  <c:v>20.2</c:v>
                </c:pt>
                <c:pt idx="4">
                  <c:v>19.7</c:v>
                </c:pt>
              </c:numCache>
            </c:numRef>
          </c:val>
          <c:extLst>
            <c:ext xmlns:c16="http://schemas.microsoft.com/office/drawing/2014/chart" uri="{C3380CC4-5D6E-409C-BE32-E72D297353CC}">
              <c16:uniqueId val="{00000000-2683-482E-8E25-ADB310A337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17.7</c:v>
                </c:pt>
                <c:pt idx="2">
                  <c:v>17.5</c:v>
                </c:pt>
                <c:pt idx="3">
                  <c:v>17.5</c:v>
                </c:pt>
                <c:pt idx="4">
                  <c:v>17.3</c:v>
                </c:pt>
              </c:numCache>
            </c:numRef>
          </c:val>
          <c:smooth val="0"/>
          <c:extLst>
            <c:ext xmlns:c16="http://schemas.microsoft.com/office/drawing/2014/chart" uri="{C3380CC4-5D6E-409C-BE32-E72D297353CC}">
              <c16:uniqueId val="{00000001-2683-482E-8E25-ADB310A337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70.2</c:v>
                </c:pt>
                <c:pt idx="2">
                  <c:v>65</c:v>
                </c:pt>
                <c:pt idx="3">
                  <c:v>64.7</c:v>
                </c:pt>
                <c:pt idx="4">
                  <c:v>60.5</c:v>
                </c:pt>
              </c:numCache>
            </c:numRef>
          </c:val>
          <c:extLst>
            <c:ext xmlns:c16="http://schemas.microsoft.com/office/drawing/2014/chart" uri="{C3380CC4-5D6E-409C-BE32-E72D297353CC}">
              <c16:uniqueId val="{00000000-4E77-44B7-AC54-181C9F6A20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63.7</c:v>
                </c:pt>
                <c:pt idx="2">
                  <c:v>63.3</c:v>
                </c:pt>
                <c:pt idx="3">
                  <c:v>68.5</c:v>
                </c:pt>
                <c:pt idx="4">
                  <c:v>67.099999999999994</c:v>
                </c:pt>
              </c:numCache>
            </c:numRef>
          </c:val>
          <c:smooth val="0"/>
          <c:extLst>
            <c:ext xmlns:c16="http://schemas.microsoft.com/office/drawing/2014/chart" uri="{C3380CC4-5D6E-409C-BE32-E72D297353CC}">
              <c16:uniqueId val="{00000001-4E77-44B7-AC54-181C9F6A20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6813</c:v>
                </c:pt>
                <c:pt idx="2">
                  <c:v>7082</c:v>
                </c:pt>
                <c:pt idx="3">
                  <c:v>7654</c:v>
                </c:pt>
                <c:pt idx="4">
                  <c:v>8270</c:v>
                </c:pt>
              </c:numCache>
            </c:numRef>
          </c:val>
          <c:extLst>
            <c:ext xmlns:c16="http://schemas.microsoft.com/office/drawing/2014/chart" uri="{C3380CC4-5D6E-409C-BE32-E72D297353CC}">
              <c16:uniqueId val="{00000000-7188-4CB5-A1B9-2DC406E64D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10244</c:v>
                </c:pt>
                <c:pt idx="2">
                  <c:v>10602</c:v>
                </c:pt>
                <c:pt idx="3">
                  <c:v>11234</c:v>
                </c:pt>
                <c:pt idx="4">
                  <c:v>11512</c:v>
                </c:pt>
              </c:numCache>
            </c:numRef>
          </c:val>
          <c:smooth val="0"/>
          <c:extLst>
            <c:ext xmlns:c16="http://schemas.microsoft.com/office/drawing/2014/chart" uri="{C3380CC4-5D6E-409C-BE32-E72D297353CC}">
              <c16:uniqueId val="{00000001-7188-4CB5-A1B9-2DC406E64D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26622</c:v>
                </c:pt>
                <c:pt idx="2">
                  <c:v>29194</c:v>
                </c:pt>
                <c:pt idx="3">
                  <c:v>30481</c:v>
                </c:pt>
                <c:pt idx="4">
                  <c:v>33050</c:v>
                </c:pt>
              </c:numCache>
            </c:numRef>
          </c:val>
          <c:extLst>
            <c:ext xmlns:c16="http://schemas.microsoft.com/office/drawing/2014/chart" uri="{C3380CC4-5D6E-409C-BE32-E72D297353CC}">
              <c16:uniqueId val="{00000000-6AEA-4317-97CB-49D0751168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34924</c:v>
                </c:pt>
                <c:pt idx="2">
                  <c:v>35788</c:v>
                </c:pt>
                <c:pt idx="3">
                  <c:v>37855</c:v>
                </c:pt>
                <c:pt idx="4">
                  <c:v>39289</c:v>
                </c:pt>
              </c:numCache>
            </c:numRef>
          </c:val>
          <c:smooth val="0"/>
          <c:extLst>
            <c:ext xmlns:c16="http://schemas.microsoft.com/office/drawing/2014/chart" uri="{C3380CC4-5D6E-409C-BE32-E72D297353CC}">
              <c16:uniqueId val="{00000001-6AEA-4317-97CB-49D0751168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N64" zoomScaleNormal="100" zoomScaleSheetLayoutView="70" workbookViewId="0">
      <selection activeCell="MI5" sqref="MI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茨城県桜川市　さくらがわ地域医療センター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80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48</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指定管理者(利用料金制)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128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39845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10536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80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48</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128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76</v>
      </c>
      <c r="NK18" s="96"/>
      <c r="NL18" s="96"/>
      <c r="NM18" s="99" t="s">
        <v>40</v>
      </c>
      <c r="NN18" s="100"/>
      <c r="NO18" s="95" t="s">
        <v>39</v>
      </c>
      <c r="NP18" s="96"/>
      <c r="NQ18" s="96"/>
      <c r="NR18" s="99" t="s">
        <v>40</v>
      </c>
      <c r="NS18" s="100"/>
      <c r="NT18" s="95" t="s">
        <v>76</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f>データ!AJ7</f>
        <v>96.3</v>
      </c>
      <c r="AF33" s="129"/>
      <c r="AG33" s="129"/>
      <c r="AH33" s="129"/>
      <c r="AI33" s="129"/>
      <c r="AJ33" s="129"/>
      <c r="AK33" s="129"/>
      <c r="AL33" s="129"/>
      <c r="AM33" s="129"/>
      <c r="AN33" s="129"/>
      <c r="AO33" s="129"/>
      <c r="AP33" s="129"/>
      <c r="AQ33" s="129"/>
      <c r="AR33" s="129"/>
      <c r="AS33" s="130"/>
      <c r="AT33" s="128">
        <f>データ!AK7</f>
        <v>103.7</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107.7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f>データ!AU7</f>
        <v>71.7</v>
      </c>
      <c r="DT33" s="129"/>
      <c r="DU33" s="129"/>
      <c r="DV33" s="129"/>
      <c r="DW33" s="129"/>
      <c r="DX33" s="129"/>
      <c r="DY33" s="129"/>
      <c r="DZ33" s="129"/>
      <c r="EA33" s="129"/>
      <c r="EB33" s="129"/>
      <c r="EC33" s="129"/>
      <c r="ED33" s="129"/>
      <c r="EE33" s="129"/>
      <c r="EF33" s="129"/>
      <c r="EG33" s="130"/>
      <c r="EH33" s="128">
        <f>データ!AV7</f>
        <v>74.099999999999994</v>
      </c>
      <c r="EI33" s="129"/>
      <c r="EJ33" s="129"/>
      <c r="EK33" s="129"/>
      <c r="EL33" s="129"/>
      <c r="EM33" s="129"/>
      <c r="EN33" s="129"/>
      <c r="EO33" s="129"/>
      <c r="EP33" s="129"/>
      <c r="EQ33" s="129"/>
      <c r="ER33" s="129"/>
      <c r="ES33" s="129"/>
      <c r="ET33" s="129"/>
      <c r="EU33" s="129"/>
      <c r="EV33" s="130"/>
      <c r="EW33" s="128">
        <f>データ!AW7</f>
        <v>78.7</v>
      </c>
      <c r="EX33" s="129"/>
      <c r="EY33" s="129"/>
      <c r="EZ33" s="129"/>
      <c r="FA33" s="129"/>
      <c r="FB33" s="129"/>
      <c r="FC33" s="129"/>
      <c r="FD33" s="129"/>
      <c r="FE33" s="129"/>
      <c r="FF33" s="129"/>
      <c r="FG33" s="129"/>
      <c r="FH33" s="129"/>
      <c r="FI33" s="129"/>
      <c r="FJ33" s="129"/>
      <c r="FK33" s="130"/>
      <c r="FL33" s="128">
        <f>データ!AX7</f>
        <v>83.3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f>データ!BF7</f>
        <v>4.8</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f>データ!BQ7</f>
        <v>70.099999999999994</v>
      </c>
      <c r="KV33" s="129"/>
      <c r="KW33" s="129"/>
      <c r="KX33" s="129"/>
      <c r="KY33" s="129"/>
      <c r="KZ33" s="129"/>
      <c r="LA33" s="129"/>
      <c r="LB33" s="129"/>
      <c r="LC33" s="129"/>
      <c r="LD33" s="129"/>
      <c r="LE33" s="129"/>
      <c r="LF33" s="129"/>
      <c r="LG33" s="129"/>
      <c r="LH33" s="129"/>
      <c r="LI33" s="130"/>
      <c r="LJ33" s="128">
        <f>データ!BR7</f>
        <v>74.099999999999994</v>
      </c>
      <c r="LK33" s="129"/>
      <c r="LL33" s="129"/>
      <c r="LM33" s="129"/>
      <c r="LN33" s="129"/>
      <c r="LO33" s="129"/>
      <c r="LP33" s="129"/>
      <c r="LQ33" s="129"/>
      <c r="LR33" s="129"/>
      <c r="LS33" s="129"/>
      <c r="LT33" s="129"/>
      <c r="LU33" s="129"/>
      <c r="LV33" s="129"/>
      <c r="LW33" s="129"/>
      <c r="LX33" s="130"/>
      <c r="LY33" s="128">
        <f>データ!BS7</f>
        <v>73.599999999999994</v>
      </c>
      <c r="LZ33" s="129"/>
      <c r="MA33" s="129"/>
      <c r="MB33" s="129"/>
      <c r="MC33" s="129"/>
      <c r="MD33" s="129"/>
      <c r="ME33" s="129"/>
      <c r="MF33" s="129"/>
      <c r="MG33" s="129"/>
      <c r="MH33" s="129"/>
      <c r="MI33" s="129"/>
      <c r="MJ33" s="129"/>
      <c r="MK33" s="129"/>
      <c r="ML33" s="129"/>
      <c r="MM33" s="130"/>
      <c r="MN33" s="128">
        <f>データ!BT7</f>
        <v>72.2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f>データ!CB7</f>
        <v>26622</v>
      </c>
      <c r="AF55" s="138"/>
      <c r="AG55" s="138"/>
      <c r="AH55" s="138"/>
      <c r="AI55" s="138"/>
      <c r="AJ55" s="138"/>
      <c r="AK55" s="138"/>
      <c r="AL55" s="138"/>
      <c r="AM55" s="138"/>
      <c r="AN55" s="138"/>
      <c r="AO55" s="138"/>
      <c r="AP55" s="138"/>
      <c r="AQ55" s="138"/>
      <c r="AR55" s="138"/>
      <c r="AS55" s="139"/>
      <c r="AT55" s="137">
        <f>データ!CC7</f>
        <v>29194</v>
      </c>
      <c r="AU55" s="138"/>
      <c r="AV55" s="138"/>
      <c r="AW55" s="138"/>
      <c r="AX55" s="138"/>
      <c r="AY55" s="138"/>
      <c r="AZ55" s="138"/>
      <c r="BA55" s="138"/>
      <c r="BB55" s="138"/>
      <c r="BC55" s="138"/>
      <c r="BD55" s="138"/>
      <c r="BE55" s="138"/>
      <c r="BF55" s="138"/>
      <c r="BG55" s="138"/>
      <c r="BH55" s="139"/>
      <c r="BI55" s="137">
        <f>データ!CD7</f>
        <v>30481</v>
      </c>
      <c r="BJ55" s="138"/>
      <c r="BK55" s="138"/>
      <c r="BL55" s="138"/>
      <c r="BM55" s="138"/>
      <c r="BN55" s="138"/>
      <c r="BO55" s="138"/>
      <c r="BP55" s="138"/>
      <c r="BQ55" s="138"/>
      <c r="BR55" s="138"/>
      <c r="BS55" s="138"/>
      <c r="BT55" s="138"/>
      <c r="BU55" s="138"/>
      <c r="BV55" s="138"/>
      <c r="BW55" s="139"/>
      <c r="BX55" s="137">
        <f>データ!CE7</f>
        <v>33050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f>データ!CM7</f>
        <v>6813</v>
      </c>
      <c r="DT55" s="138"/>
      <c r="DU55" s="138"/>
      <c r="DV55" s="138"/>
      <c r="DW55" s="138"/>
      <c r="DX55" s="138"/>
      <c r="DY55" s="138"/>
      <c r="DZ55" s="138"/>
      <c r="EA55" s="138"/>
      <c r="EB55" s="138"/>
      <c r="EC55" s="138"/>
      <c r="ED55" s="138"/>
      <c r="EE55" s="138"/>
      <c r="EF55" s="138"/>
      <c r="EG55" s="139"/>
      <c r="EH55" s="137">
        <f>データ!CN7</f>
        <v>7082</v>
      </c>
      <c r="EI55" s="138"/>
      <c r="EJ55" s="138"/>
      <c r="EK55" s="138"/>
      <c r="EL55" s="138"/>
      <c r="EM55" s="138"/>
      <c r="EN55" s="138"/>
      <c r="EO55" s="138"/>
      <c r="EP55" s="138"/>
      <c r="EQ55" s="138"/>
      <c r="ER55" s="138"/>
      <c r="ES55" s="138"/>
      <c r="ET55" s="138"/>
      <c r="EU55" s="138"/>
      <c r="EV55" s="139"/>
      <c r="EW55" s="137">
        <f>データ!CO7</f>
        <v>7654</v>
      </c>
      <c r="EX55" s="138"/>
      <c r="EY55" s="138"/>
      <c r="EZ55" s="138"/>
      <c r="FA55" s="138"/>
      <c r="FB55" s="138"/>
      <c r="FC55" s="138"/>
      <c r="FD55" s="138"/>
      <c r="FE55" s="138"/>
      <c r="FF55" s="138"/>
      <c r="FG55" s="138"/>
      <c r="FH55" s="138"/>
      <c r="FI55" s="138"/>
      <c r="FJ55" s="138"/>
      <c r="FK55" s="139"/>
      <c r="FL55" s="137">
        <f>データ!CP7</f>
        <v>8270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f>データ!CX7</f>
        <v>70.2</v>
      </c>
      <c r="HH55" s="129"/>
      <c r="HI55" s="129"/>
      <c r="HJ55" s="129"/>
      <c r="HK55" s="129"/>
      <c r="HL55" s="129"/>
      <c r="HM55" s="129"/>
      <c r="HN55" s="129"/>
      <c r="HO55" s="129"/>
      <c r="HP55" s="129"/>
      <c r="HQ55" s="129"/>
      <c r="HR55" s="129"/>
      <c r="HS55" s="129"/>
      <c r="HT55" s="129"/>
      <c r="HU55" s="130"/>
      <c r="HV55" s="128">
        <f>データ!CY7</f>
        <v>65</v>
      </c>
      <c r="HW55" s="129"/>
      <c r="HX55" s="129"/>
      <c r="HY55" s="129"/>
      <c r="HZ55" s="129"/>
      <c r="IA55" s="129"/>
      <c r="IB55" s="129"/>
      <c r="IC55" s="129"/>
      <c r="ID55" s="129"/>
      <c r="IE55" s="129"/>
      <c r="IF55" s="129"/>
      <c r="IG55" s="129"/>
      <c r="IH55" s="129"/>
      <c r="II55" s="129"/>
      <c r="IJ55" s="130"/>
      <c r="IK55" s="128">
        <f>データ!CZ7</f>
        <v>64.7</v>
      </c>
      <c r="IL55" s="129"/>
      <c r="IM55" s="129"/>
      <c r="IN55" s="129"/>
      <c r="IO55" s="129"/>
      <c r="IP55" s="129"/>
      <c r="IQ55" s="129"/>
      <c r="IR55" s="129"/>
      <c r="IS55" s="129"/>
      <c r="IT55" s="129"/>
      <c r="IU55" s="129"/>
      <c r="IV55" s="129"/>
      <c r="IW55" s="129"/>
      <c r="IX55" s="129"/>
      <c r="IY55" s="130"/>
      <c r="IZ55" s="128">
        <f>データ!DA7</f>
        <v>60.5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f>データ!DI7</f>
        <v>20.2</v>
      </c>
      <c r="KV55" s="129"/>
      <c r="KW55" s="129"/>
      <c r="KX55" s="129"/>
      <c r="KY55" s="129"/>
      <c r="KZ55" s="129"/>
      <c r="LA55" s="129"/>
      <c r="LB55" s="129"/>
      <c r="LC55" s="129"/>
      <c r="LD55" s="129"/>
      <c r="LE55" s="129"/>
      <c r="LF55" s="129"/>
      <c r="LG55" s="129"/>
      <c r="LH55" s="129"/>
      <c r="LI55" s="130"/>
      <c r="LJ55" s="128">
        <f>データ!DJ7</f>
        <v>18</v>
      </c>
      <c r="LK55" s="129"/>
      <c r="LL55" s="129"/>
      <c r="LM55" s="129"/>
      <c r="LN55" s="129"/>
      <c r="LO55" s="129"/>
      <c r="LP55" s="129"/>
      <c r="LQ55" s="129"/>
      <c r="LR55" s="129"/>
      <c r="LS55" s="129"/>
      <c r="LT55" s="129"/>
      <c r="LU55" s="129"/>
      <c r="LV55" s="129"/>
      <c r="LW55" s="129"/>
      <c r="LX55" s="130"/>
      <c r="LY55" s="128">
        <f>データ!DK7</f>
        <v>20.2</v>
      </c>
      <c r="LZ55" s="129"/>
      <c r="MA55" s="129"/>
      <c r="MB55" s="129"/>
      <c r="MC55" s="129"/>
      <c r="MD55" s="129"/>
      <c r="ME55" s="129"/>
      <c r="MF55" s="129"/>
      <c r="MG55" s="129"/>
      <c r="MH55" s="129"/>
      <c r="MI55" s="129"/>
      <c r="MJ55" s="129"/>
      <c r="MK55" s="129"/>
      <c r="ML55" s="129"/>
      <c r="MM55" s="130"/>
      <c r="MN55" s="128">
        <f>データ!DL7</f>
        <v>19.7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t="str">
        <f>データ!DS7</f>
        <v>-</v>
      </c>
      <c r="V79" s="150"/>
      <c r="W79" s="150"/>
      <c r="X79" s="150"/>
      <c r="Y79" s="150"/>
      <c r="Z79" s="150"/>
      <c r="AA79" s="150"/>
      <c r="AB79" s="150"/>
      <c r="AC79" s="150"/>
      <c r="AD79" s="150"/>
      <c r="AE79" s="150"/>
      <c r="AF79" s="150"/>
      <c r="AG79" s="150"/>
      <c r="AH79" s="150"/>
      <c r="AI79" s="150"/>
      <c r="AJ79" s="150"/>
      <c r="AK79" s="150"/>
      <c r="AL79" s="150"/>
      <c r="AM79" s="150"/>
      <c r="AN79" s="150">
        <f>データ!DT7</f>
        <v>0</v>
      </c>
      <c r="AO79" s="150"/>
      <c r="AP79" s="150"/>
      <c r="AQ79" s="150"/>
      <c r="AR79" s="150"/>
      <c r="AS79" s="150"/>
      <c r="AT79" s="150"/>
      <c r="AU79" s="150"/>
      <c r="AV79" s="150"/>
      <c r="AW79" s="150"/>
      <c r="AX79" s="150"/>
      <c r="AY79" s="150"/>
      <c r="AZ79" s="150"/>
      <c r="BA79" s="150"/>
      <c r="BB79" s="150"/>
      <c r="BC79" s="150"/>
      <c r="BD79" s="150"/>
      <c r="BE79" s="150"/>
      <c r="BF79" s="150"/>
      <c r="BG79" s="150">
        <f>データ!DU7</f>
        <v>5.3</v>
      </c>
      <c r="BH79" s="150"/>
      <c r="BI79" s="150"/>
      <c r="BJ79" s="150"/>
      <c r="BK79" s="150"/>
      <c r="BL79" s="150"/>
      <c r="BM79" s="150"/>
      <c r="BN79" s="150"/>
      <c r="BO79" s="150"/>
      <c r="BP79" s="150"/>
      <c r="BQ79" s="150"/>
      <c r="BR79" s="150"/>
      <c r="BS79" s="150"/>
      <c r="BT79" s="150"/>
      <c r="BU79" s="150"/>
      <c r="BV79" s="150"/>
      <c r="BW79" s="150"/>
      <c r="BX79" s="150"/>
      <c r="BY79" s="150"/>
      <c r="BZ79" s="150">
        <f>データ!DV7</f>
        <v>10.7</v>
      </c>
      <c r="CA79" s="150"/>
      <c r="CB79" s="150"/>
      <c r="CC79" s="150"/>
      <c r="CD79" s="150"/>
      <c r="CE79" s="150"/>
      <c r="CF79" s="150"/>
      <c r="CG79" s="150"/>
      <c r="CH79" s="150"/>
      <c r="CI79" s="150"/>
      <c r="CJ79" s="150"/>
      <c r="CK79" s="150"/>
      <c r="CL79" s="150"/>
      <c r="CM79" s="150"/>
      <c r="CN79" s="150"/>
      <c r="CO79" s="150"/>
      <c r="CP79" s="150"/>
      <c r="CQ79" s="150"/>
      <c r="CR79" s="150"/>
      <c r="CS79" s="150">
        <f>データ!DW7</f>
        <v>16.100000000000001</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t="str">
        <f>データ!ED7</f>
        <v>-</v>
      </c>
      <c r="EP79" s="150"/>
      <c r="EQ79" s="150"/>
      <c r="ER79" s="150"/>
      <c r="ES79" s="150"/>
      <c r="ET79" s="150"/>
      <c r="EU79" s="150"/>
      <c r="EV79" s="150"/>
      <c r="EW79" s="150"/>
      <c r="EX79" s="150"/>
      <c r="EY79" s="150"/>
      <c r="EZ79" s="150"/>
      <c r="FA79" s="150"/>
      <c r="FB79" s="150"/>
      <c r="FC79" s="150"/>
      <c r="FD79" s="150"/>
      <c r="FE79" s="150"/>
      <c r="FF79" s="150"/>
      <c r="FG79" s="150"/>
      <c r="FH79" s="150">
        <f>データ!EE7</f>
        <v>0</v>
      </c>
      <c r="FI79" s="150"/>
      <c r="FJ79" s="150"/>
      <c r="FK79" s="150"/>
      <c r="FL79" s="150"/>
      <c r="FM79" s="150"/>
      <c r="FN79" s="150"/>
      <c r="FO79" s="150"/>
      <c r="FP79" s="150"/>
      <c r="FQ79" s="150"/>
      <c r="FR79" s="150"/>
      <c r="FS79" s="150"/>
      <c r="FT79" s="150"/>
      <c r="FU79" s="150"/>
      <c r="FV79" s="150"/>
      <c r="FW79" s="150"/>
      <c r="FX79" s="150"/>
      <c r="FY79" s="150"/>
      <c r="FZ79" s="150"/>
      <c r="GA79" s="150">
        <f>データ!EF7</f>
        <v>13.5</v>
      </c>
      <c r="GB79" s="150"/>
      <c r="GC79" s="150"/>
      <c r="GD79" s="150"/>
      <c r="GE79" s="150"/>
      <c r="GF79" s="150"/>
      <c r="GG79" s="150"/>
      <c r="GH79" s="150"/>
      <c r="GI79" s="150"/>
      <c r="GJ79" s="150"/>
      <c r="GK79" s="150"/>
      <c r="GL79" s="150"/>
      <c r="GM79" s="150"/>
      <c r="GN79" s="150"/>
      <c r="GO79" s="150"/>
      <c r="GP79" s="150"/>
      <c r="GQ79" s="150"/>
      <c r="GR79" s="150"/>
      <c r="GS79" s="150"/>
      <c r="GT79" s="150">
        <f>データ!EG7</f>
        <v>26.9</v>
      </c>
      <c r="GU79" s="150"/>
      <c r="GV79" s="150"/>
      <c r="GW79" s="150"/>
      <c r="GX79" s="150"/>
      <c r="GY79" s="150"/>
      <c r="GZ79" s="150"/>
      <c r="HA79" s="150"/>
      <c r="HB79" s="150"/>
      <c r="HC79" s="150"/>
      <c r="HD79" s="150"/>
      <c r="HE79" s="150"/>
      <c r="HF79" s="150"/>
      <c r="HG79" s="150"/>
      <c r="HH79" s="150"/>
      <c r="HI79" s="150"/>
      <c r="HJ79" s="150"/>
      <c r="HK79" s="150"/>
      <c r="HL79" s="150"/>
      <c r="HM79" s="150">
        <f>データ!EH7</f>
        <v>40</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t="str">
        <f>データ!EO7</f>
        <v>-</v>
      </c>
      <c r="JK79" s="151"/>
      <c r="JL79" s="151"/>
      <c r="JM79" s="151"/>
      <c r="JN79" s="151"/>
      <c r="JO79" s="151"/>
      <c r="JP79" s="151"/>
      <c r="JQ79" s="151"/>
      <c r="JR79" s="151"/>
      <c r="JS79" s="151"/>
      <c r="JT79" s="151"/>
      <c r="JU79" s="151"/>
      <c r="JV79" s="151"/>
      <c r="JW79" s="151"/>
      <c r="JX79" s="151"/>
      <c r="JY79" s="151"/>
      <c r="JZ79" s="151"/>
      <c r="KA79" s="151"/>
      <c r="KB79" s="151"/>
      <c r="KC79" s="151">
        <f>データ!EP7</f>
        <v>46924234</v>
      </c>
      <c r="KD79" s="151"/>
      <c r="KE79" s="151"/>
      <c r="KF79" s="151"/>
      <c r="KG79" s="151"/>
      <c r="KH79" s="151"/>
      <c r="KI79" s="151"/>
      <c r="KJ79" s="151"/>
      <c r="KK79" s="151"/>
      <c r="KL79" s="151"/>
      <c r="KM79" s="151"/>
      <c r="KN79" s="151"/>
      <c r="KO79" s="151"/>
      <c r="KP79" s="151"/>
      <c r="KQ79" s="151"/>
      <c r="KR79" s="151"/>
      <c r="KS79" s="151"/>
      <c r="KT79" s="151"/>
      <c r="KU79" s="151"/>
      <c r="KV79" s="151">
        <f>データ!EQ7</f>
        <v>47457617</v>
      </c>
      <c r="KW79" s="151"/>
      <c r="KX79" s="151"/>
      <c r="KY79" s="151"/>
      <c r="KZ79" s="151"/>
      <c r="LA79" s="151"/>
      <c r="LB79" s="151"/>
      <c r="LC79" s="151"/>
      <c r="LD79" s="151"/>
      <c r="LE79" s="151"/>
      <c r="LF79" s="151"/>
      <c r="LG79" s="151"/>
      <c r="LH79" s="151"/>
      <c r="LI79" s="151"/>
      <c r="LJ79" s="151"/>
      <c r="LK79" s="151"/>
      <c r="LL79" s="151"/>
      <c r="LM79" s="151"/>
      <c r="LN79" s="151"/>
      <c r="LO79" s="151">
        <f>データ!ER7</f>
        <v>48148977</v>
      </c>
      <c r="LP79" s="151"/>
      <c r="LQ79" s="151"/>
      <c r="LR79" s="151"/>
      <c r="LS79" s="151"/>
      <c r="LT79" s="151"/>
      <c r="LU79" s="151"/>
      <c r="LV79" s="151"/>
      <c r="LW79" s="151"/>
      <c r="LX79" s="151"/>
      <c r="LY79" s="151"/>
      <c r="LZ79" s="151"/>
      <c r="MA79" s="151"/>
      <c r="MB79" s="151"/>
      <c r="MC79" s="151"/>
      <c r="MD79" s="151"/>
      <c r="ME79" s="151"/>
      <c r="MF79" s="151"/>
      <c r="MG79" s="151"/>
      <c r="MH79" s="151">
        <f>データ!ES7</f>
        <v>48436500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t="str">
        <f>データ!DX7</f>
        <v>-</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t="str">
        <f>データ!EI7</f>
        <v>-</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t="str">
        <f>データ!ET7</f>
        <v>-</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B9OmSslLfLChHPbjRAVaNa7k5luY5rKIyRVeqW3Y/kN7uOn3w0u7tVp1ywzHUdK3u89BoS4IUhCGYqahA48HA==" saltValue="N2K7BsYhzMguzF5Mt1ERa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155</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156</v>
      </c>
      <c r="CE5" s="52" t="s">
        <v>147</v>
      </c>
      <c r="CF5" s="52" t="s">
        <v>148</v>
      </c>
      <c r="CG5" s="52" t="s">
        <v>149</v>
      </c>
      <c r="CH5" s="52" t="s">
        <v>150</v>
      </c>
      <c r="CI5" s="52" t="s">
        <v>151</v>
      </c>
      <c r="CJ5" s="52" t="s">
        <v>152</v>
      </c>
      <c r="CK5" s="52" t="s">
        <v>153</v>
      </c>
      <c r="CL5" s="52" t="s">
        <v>143</v>
      </c>
      <c r="CM5" s="52" t="s">
        <v>144</v>
      </c>
      <c r="CN5" s="52" t="s">
        <v>145</v>
      </c>
      <c r="CO5" s="52" t="s">
        <v>146</v>
      </c>
      <c r="CP5" s="52" t="s">
        <v>155</v>
      </c>
      <c r="CQ5" s="52" t="s">
        <v>148</v>
      </c>
      <c r="CR5" s="52" t="s">
        <v>149</v>
      </c>
      <c r="CS5" s="52" t="s">
        <v>150</v>
      </c>
      <c r="CT5" s="52" t="s">
        <v>151</v>
      </c>
      <c r="CU5" s="52" t="s">
        <v>152</v>
      </c>
      <c r="CV5" s="52" t="s">
        <v>153</v>
      </c>
      <c r="CW5" s="52" t="s">
        <v>157</v>
      </c>
      <c r="CX5" s="52" t="s">
        <v>144</v>
      </c>
      <c r="CY5" s="52" t="s">
        <v>145</v>
      </c>
      <c r="CZ5" s="52" t="s">
        <v>156</v>
      </c>
      <c r="DA5" s="52" t="s">
        <v>147</v>
      </c>
      <c r="DB5" s="52" t="s">
        <v>148</v>
      </c>
      <c r="DC5" s="52" t="s">
        <v>149</v>
      </c>
      <c r="DD5" s="52" t="s">
        <v>150</v>
      </c>
      <c r="DE5" s="52" t="s">
        <v>151</v>
      </c>
      <c r="DF5" s="52" t="s">
        <v>152</v>
      </c>
      <c r="DG5" s="52" t="s">
        <v>153</v>
      </c>
      <c r="DH5" s="52" t="s">
        <v>143</v>
      </c>
      <c r="DI5" s="52" t="s">
        <v>144</v>
      </c>
      <c r="DJ5" s="52" t="s">
        <v>145</v>
      </c>
      <c r="DK5" s="52" t="s">
        <v>156</v>
      </c>
      <c r="DL5" s="52" t="s">
        <v>147</v>
      </c>
      <c r="DM5" s="52" t="s">
        <v>148</v>
      </c>
      <c r="DN5" s="52" t="s">
        <v>149</v>
      </c>
      <c r="DO5" s="52" t="s">
        <v>150</v>
      </c>
      <c r="DP5" s="52" t="s">
        <v>151</v>
      </c>
      <c r="DQ5" s="52" t="s">
        <v>152</v>
      </c>
      <c r="DR5" s="52" t="s">
        <v>153</v>
      </c>
      <c r="DS5" s="52" t="s">
        <v>143</v>
      </c>
      <c r="DT5" s="52" t="s">
        <v>144</v>
      </c>
      <c r="DU5" s="52" t="s">
        <v>145</v>
      </c>
      <c r="DV5" s="52" t="s">
        <v>156</v>
      </c>
      <c r="DW5" s="52" t="s">
        <v>155</v>
      </c>
      <c r="DX5" s="52" t="s">
        <v>148</v>
      </c>
      <c r="DY5" s="52" t="s">
        <v>149</v>
      </c>
      <c r="DZ5" s="52" t="s">
        <v>150</v>
      </c>
      <c r="EA5" s="52" t="s">
        <v>151</v>
      </c>
      <c r="EB5" s="52" t="s">
        <v>152</v>
      </c>
      <c r="EC5" s="52" t="s">
        <v>153</v>
      </c>
      <c r="ED5" s="52" t="s">
        <v>143</v>
      </c>
      <c r="EE5" s="52" t="s">
        <v>144</v>
      </c>
      <c r="EF5" s="52" t="s">
        <v>145</v>
      </c>
      <c r="EG5" s="52" t="s">
        <v>146</v>
      </c>
      <c r="EH5" s="52" t="s">
        <v>155</v>
      </c>
      <c r="EI5" s="52" t="s">
        <v>148</v>
      </c>
      <c r="EJ5" s="52" t="s">
        <v>149</v>
      </c>
      <c r="EK5" s="52" t="s">
        <v>150</v>
      </c>
      <c r="EL5" s="52" t="s">
        <v>151</v>
      </c>
      <c r="EM5" s="52" t="s">
        <v>152</v>
      </c>
      <c r="EN5" s="52" t="s">
        <v>158</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159</v>
      </c>
      <c r="B6" s="53">
        <f>B8</f>
        <v>2021</v>
      </c>
      <c r="C6" s="53">
        <f t="shared" ref="C6:M6" si="2">C8</f>
        <v>82317</v>
      </c>
      <c r="D6" s="53">
        <f t="shared" si="2"/>
        <v>46</v>
      </c>
      <c r="E6" s="53">
        <f t="shared" si="2"/>
        <v>6</v>
      </c>
      <c r="F6" s="53">
        <f t="shared" si="2"/>
        <v>0</v>
      </c>
      <c r="G6" s="53">
        <f t="shared" si="2"/>
        <v>1</v>
      </c>
      <c r="H6" s="155" t="str">
        <f>IF(H8&lt;&gt;I8,H8,"")&amp;IF(I8&lt;&gt;J8,I8,"")&amp;"　"&amp;J8</f>
        <v>茨城県桜川市　さくらがわ地域医療センター</v>
      </c>
      <c r="I6" s="156"/>
      <c r="J6" s="157"/>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9</v>
      </c>
      <c r="R6" s="53" t="str">
        <f t="shared" si="3"/>
        <v>-</v>
      </c>
      <c r="S6" s="53" t="str">
        <f t="shared" si="3"/>
        <v>ド</v>
      </c>
      <c r="T6" s="53" t="str">
        <f t="shared" si="3"/>
        <v>救</v>
      </c>
      <c r="U6" s="54">
        <f>U8</f>
        <v>39845</v>
      </c>
      <c r="V6" s="54">
        <f>V8</f>
        <v>10536</v>
      </c>
      <c r="W6" s="53" t="str">
        <f>W8</f>
        <v>第２種該当</v>
      </c>
      <c r="X6" s="53" t="str">
        <f t="shared" ref="X6" si="4">X8</f>
        <v>-</v>
      </c>
      <c r="Y6" s="53" t="str">
        <f t="shared" si="3"/>
        <v>１０：１</v>
      </c>
      <c r="Z6" s="54">
        <f t="shared" si="3"/>
        <v>80</v>
      </c>
      <c r="AA6" s="54">
        <f t="shared" si="3"/>
        <v>48</v>
      </c>
      <c r="AB6" s="54" t="str">
        <f t="shared" si="3"/>
        <v>-</v>
      </c>
      <c r="AC6" s="54" t="str">
        <f t="shared" si="3"/>
        <v>-</v>
      </c>
      <c r="AD6" s="54" t="str">
        <f t="shared" si="3"/>
        <v>-</v>
      </c>
      <c r="AE6" s="54">
        <f t="shared" si="3"/>
        <v>128</v>
      </c>
      <c r="AF6" s="54">
        <f t="shared" si="3"/>
        <v>80</v>
      </c>
      <c r="AG6" s="54">
        <f t="shared" si="3"/>
        <v>48</v>
      </c>
      <c r="AH6" s="54">
        <f t="shared" si="3"/>
        <v>128</v>
      </c>
      <c r="AI6" s="55" t="e">
        <f>IF(AI8="-",NA(),AI8)</f>
        <v>#N/A</v>
      </c>
      <c r="AJ6" s="55">
        <f t="shared" ref="AJ6:AR6" si="5">IF(AJ8="-",NA(),AJ8)</f>
        <v>96.3</v>
      </c>
      <c r="AK6" s="55">
        <f t="shared" si="5"/>
        <v>103.7</v>
      </c>
      <c r="AL6" s="55">
        <f t="shared" si="5"/>
        <v>103.5</v>
      </c>
      <c r="AM6" s="55">
        <f t="shared" si="5"/>
        <v>107.7</v>
      </c>
      <c r="AN6" s="55" t="e">
        <f t="shared" si="5"/>
        <v>#N/A</v>
      </c>
      <c r="AO6" s="55">
        <f t="shared" si="5"/>
        <v>97.2</v>
      </c>
      <c r="AP6" s="55">
        <f t="shared" si="5"/>
        <v>96.9</v>
      </c>
      <c r="AQ6" s="55">
        <f t="shared" si="5"/>
        <v>100.6</v>
      </c>
      <c r="AR6" s="55">
        <f t="shared" si="5"/>
        <v>105.9</v>
      </c>
      <c r="AS6" s="55" t="str">
        <f>IF(AS8="-","【-】","【"&amp;SUBSTITUTE(TEXT(AS8,"#,##0.0"),"-","△")&amp;"】")</f>
        <v>【106.2】</v>
      </c>
      <c r="AT6" s="55" t="e">
        <f>IF(AT8="-",NA(),AT8)</f>
        <v>#N/A</v>
      </c>
      <c r="AU6" s="55">
        <f t="shared" ref="AU6:BC6" si="6">IF(AU8="-",NA(),AU8)</f>
        <v>71.7</v>
      </c>
      <c r="AV6" s="55">
        <f t="shared" si="6"/>
        <v>74.099999999999994</v>
      </c>
      <c r="AW6" s="55">
        <f t="shared" si="6"/>
        <v>78.7</v>
      </c>
      <c r="AX6" s="55">
        <f t="shared" si="6"/>
        <v>83.3</v>
      </c>
      <c r="AY6" s="55" t="e">
        <f t="shared" si="6"/>
        <v>#N/A</v>
      </c>
      <c r="AZ6" s="55">
        <f t="shared" si="6"/>
        <v>84</v>
      </c>
      <c r="BA6" s="55">
        <f t="shared" si="6"/>
        <v>84.3</v>
      </c>
      <c r="BB6" s="55">
        <f t="shared" si="6"/>
        <v>80.7</v>
      </c>
      <c r="BC6" s="55">
        <f t="shared" si="6"/>
        <v>82.2</v>
      </c>
      <c r="BD6" s="55" t="str">
        <f>IF(BD8="-","【-】","【"&amp;SUBSTITUTE(TEXT(BD8,"#,##0.0"),"-","△")&amp;"】")</f>
        <v>【86.6】</v>
      </c>
      <c r="BE6" s="55" t="e">
        <f>IF(BE8="-",NA(),BE8)</f>
        <v>#N/A</v>
      </c>
      <c r="BF6" s="55">
        <f t="shared" ref="BF6:BN6" si="7">IF(BF8="-",NA(),BF8)</f>
        <v>4.8</v>
      </c>
      <c r="BG6" s="55">
        <f t="shared" si="7"/>
        <v>0</v>
      </c>
      <c r="BH6" s="55">
        <f t="shared" si="7"/>
        <v>0</v>
      </c>
      <c r="BI6" s="55">
        <f t="shared" si="7"/>
        <v>0</v>
      </c>
      <c r="BJ6" s="55" t="e">
        <f t="shared" si="7"/>
        <v>#N/A</v>
      </c>
      <c r="BK6" s="55">
        <f t="shared" si="7"/>
        <v>117.1</v>
      </c>
      <c r="BL6" s="55">
        <f t="shared" si="7"/>
        <v>120.5</v>
      </c>
      <c r="BM6" s="55">
        <f t="shared" si="7"/>
        <v>124.2</v>
      </c>
      <c r="BN6" s="55">
        <f t="shared" si="7"/>
        <v>121.6</v>
      </c>
      <c r="BO6" s="55" t="str">
        <f>IF(BO8="-","【-】","【"&amp;SUBSTITUTE(TEXT(BO8,"#,##0.0"),"-","△")&amp;"】")</f>
        <v>【70.7】</v>
      </c>
      <c r="BP6" s="55" t="e">
        <f>IF(BP8="-",NA(),BP8)</f>
        <v>#N/A</v>
      </c>
      <c r="BQ6" s="55">
        <f t="shared" ref="BQ6:BY6" si="8">IF(BQ8="-",NA(),BQ8)</f>
        <v>70.099999999999994</v>
      </c>
      <c r="BR6" s="55">
        <f t="shared" si="8"/>
        <v>74.099999999999994</v>
      </c>
      <c r="BS6" s="55">
        <f t="shared" si="8"/>
        <v>73.599999999999994</v>
      </c>
      <c r="BT6" s="55">
        <f t="shared" si="8"/>
        <v>72.2</v>
      </c>
      <c r="BU6" s="55" t="e">
        <f t="shared" si="8"/>
        <v>#N/A</v>
      </c>
      <c r="BV6" s="55">
        <f t="shared" si="8"/>
        <v>70.099999999999994</v>
      </c>
      <c r="BW6" s="55">
        <f t="shared" si="8"/>
        <v>70.400000000000006</v>
      </c>
      <c r="BX6" s="55">
        <f t="shared" si="8"/>
        <v>65.8</v>
      </c>
      <c r="BY6" s="55">
        <f t="shared" si="8"/>
        <v>65</v>
      </c>
      <c r="BZ6" s="55" t="str">
        <f>IF(BZ8="-","【-】","【"&amp;SUBSTITUTE(TEXT(BZ8,"#,##0.0"),"-","△")&amp;"】")</f>
        <v>【67.1】</v>
      </c>
      <c r="CA6" s="56" t="e">
        <f>IF(CA8="-",NA(),CA8)</f>
        <v>#N/A</v>
      </c>
      <c r="CB6" s="56">
        <f t="shared" ref="CB6:CJ6" si="9">IF(CB8="-",NA(),CB8)</f>
        <v>26622</v>
      </c>
      <c r="CC6" s="56">
        <f t="shared" si="9"/>
        <v>29194</v>
      </c>
      <c r="CD6" s="56">
        <f t="shared" si="9"/>
        <v>30481</v>
      </c>
      <c r="CE6" s="56">
        <f t="shared" si="9"/>
        <v>33050</v>
      </c>
      <c r="CF6" s="56" t="e">
        <f t="shared" si="9"/>
        <v>#N/A</v>
      </c>
      <c r="CG6" s="56">
        <f t="shared" si="9"/>
        <v>34924</v>
      </c>
      <c r="CH6" s="56">
        <f t="shared" si="9"/>
        <v>35788</v>
      </c>
      <c r="CI6" s="56">
        <f t="shared" si="9"/>
        <v>37855</v>
      </c>
      <c r="CJ6" s="56">
        <f t="shared" si="9"/>
        <v>39289</v>
      </c>
      <c r="CK6" s="55" t="str">
        <f>IF(CK8="-","【-】","【"&amp;SUBSTITUTE(TEXT(CK8,"#,##0"),"-","△")&amp;"】")</f>
        <v>【59,287】</v>
      </c>
      <c r="CL6" s="56" t="e">
        <f>IF(CL8="-",NA(),CL8)</f>
        <v>#N/A</v>
      </c>
      <c r="CM6" s="56">
        <f t="shared" ref="CM6:CU6" si="10">IF(CM8="-",NA(),CM8)</f>
        <v>6813</v>
      </c>
      <c r="CN6" s="56">
        <f t="shared" si="10"/>
        <v>7082</v>
      </c>
      <c r="CO6" s="56">
        <f t="shared" si="10"/>
        <v>7654</v>
      </c>
      <c r="CP6" s="56">
        <f t="shared" si="10"/>
        <v>8270</v>
      </c>
      <c r="CQ6" s="56" t="e">
        <f t="shared" si="10"/>
        <v>#N/A</v>
      </c>
      <c r="CR6" s="56">
        <f t="shared" si="10"/>
        <v>10244</v>
      </c>
      <c r="CS6" s="56">
        <f t="shared" si="10"/>
        <v>10602</v>
      </c>
      <c r="CT6" s="56">
        <f t="shared" si="10"/>
        <v>11234</v>
      </c>
      <c r="CU6" s="56">
        <f t="shared" si="10"/>
        <v>11512</v>
      </c>
      <c r="CV6" s="55" t="str">
        <f>IF(CV8="-","【-】","【"&amp;SUBSTITUTE(TEXT(CV8,"#,##0"),"-","△")&amp;"】")</f>
        <v>【17,202】</v>
      </c>
      <c r="CW6" s="55" t="e">
        <f>IF(CW8="-",NA(),CW8)</f>
        <v>#N/A</v>
      </c>
      <c r="CX6" s="55">
        <f t="shared" ref="CX6:DF6" si="11">IF(CX8="-",NA(),CX8)</f>
        <v>70.2</v>
      </c>
      <c r="CY6" s="55">
        <f t="shared" si="11"/>
        <v>65</v>
      </c>
      <c r="CZ6" s="55">
        <f t="shared" si="11"/>
        <v>64.7</v>
      </c>
      <c r="DA6" s="55">
        <f t="shared" si="11"/>
        <v>60.5</v>
      </c>
      <c r="DB6" s="55" t="e">
        <f t="shared" si="11"/>
        <v>#N/A</v>
      </c>
      <c r="DC6" s="55">
        <f t="shared" si="11"/>
        <v>63.7</v>
      </c>
      <c r="DD6" s="55">
        <f t="shared" si="11"/>
        <v>63.3</v>
      </c>
      <c r="DE6" s="55">
        <f t="shared" si="11"/>
        <v>68.5</v>
      </c>
      <c r="DF6" s="55">
        <f t="shared" si="11"/>
        <v>67.099999999999994</v>
      </c>
      <c r="DG6" s="55" t="str">
        <f>IF(DG8="-","【-】","【"&amp;SUBSTITUTE(TEXT(DG8,"#,##0.0"),"-","△")&amp;"】")</f>
        <v>【56.4】</v>
      </c>
      <c r="DH6" s="55" t="e">
        <f>IF(DH8="-",NA(),DH8)</f>
        <v>#N/A</v>
      </c>
      <c r="DI6" s="55">
        <f t="shared" ref="DI6:DQ6" si="12">IF(DI8="-",NA(),DI8)</f>
        <v>20.2</v>
      </c>
      <c r="DJ6" s="55">
        <f t="shared" si="12"/>
        <v>18</v>
      </c>
      <c r="DK6" s="55">
        <f t="shared" si="12"/>
        <v>20.2</v>
      </c>
      <c r="DL6" s="55">
        <f t="shared" si="12"/>
        <v>19.7</v>
      </c>
      <c r="DM6" s="55" t="e">
        <f t="shared" si="12"/>
        <v>#N/A</v>
      </c>
      <c r="DN6" s="55">
        <f t="shared" si="12"/>
        <v>17.7</v>
      </c>
      <c r="DO6" s="55">
        <f t="shared" si="12"/>
        <v>17.5</v>
      </c>
      <c r="DP6" s="55">
        <f t="shared" si="12"/>
        <v>17.5</v>
      </c>
      <c r="DQ6" s="55">
        <f t="shared" si="12"/>
        <v>17.3</v>
      </c>
      <c r="DR6" s="55" t="str">
        <f>IF(DR8="-","【-】","【"&amp;SUBSTITUTE(TEXT(DR8,"#,##0.0"),"-","△")&amp;"】")</f>
        <v>【24.8】</v>
      </c>
      <c r="DS6" s="55" t="e">
        <f>IF(DS8="-",NA(),DS8)</f>
        <v>#N/A</v>
      </c>
      <c r="DT6" s="55">
        <f t="shared" ref="DT6:EB6" si="13">IF(DT8="-",NA(),DT8)</f>
        <v>0</v>
      </c>
      <c r="DU6" s="55">
        <f t="shared" si="13"/>
        <v>5.3</v>
      </c>
      <c r="DV6" s="55">
        <f t="shared" si="13"/>
        <v>10.7</v>
      </c>
      <c r="DW6" s="55">
        <f t="shared" si="13"/>
        <v>16.100000000000001</v>
      </c>
      <c r="DX6" s="55" t="e">
        <f t="shared" si="13"/>
        <v>#N/A</v>
      </c>
      <c r="DY6" s="55">
        <f t="shared" si="13"/>
        <v>54.1</v>
      </c>
      <c r="DZ6" s="55">
        <f t="shared" si="13"/>
        <v>54.6</v>
      </c>
      <c r="EA6" s="55">
        <f t="shared" si="13"/>
        <v>56.9</v>
      </c>
      <c r="EB6" s="55">
        <f t="shared" si="13"/>
        <v>58.1</v>
      </c>
      <c r="EC6" s="55" t="str">
        <f>IF(EC8="-","【-】","【"&amp;SUBSTITUTE(TEXT(EC8,"#,##0.0"),"-","△")&amp;"】")</f>
        <v>【56.0】</v>
      </c>
      <c r="ED6" s="55" t="e">
        <f>IF(ED8="-",NA(),ED8)</f>
        <v>#N/A</v>
      </c>
      <c r="EE6" s="55">
        <f t="shared" ref="EE6:EM6" si="14">IF(EE8="-",NA(),EE8)</f>
        <v>0</v>
      </c>
      <c r="EF6" s="55">
        <f t="shared" si="14"/>
        <v>13.5</v>
      </c>
      <c r="EG6" s="55">
        <f t="shared" si="14"/>
        <v>26.9</v>
      </c>
      <c r="EH6" s="55">
        <f t="shared" si="14"/>
        <v>40</v>
      </c>
      <c r="EI6" s="55" t="e">
        <f t="shared" si="14"/>
        <v>#N/A</v>
      </c>
      <c r="EJ6" s="55">
        <f t="shared" si="14"/>
        <v>71.400000000000006</v>
      </c>
      <c r="EK6" s="55">
        <f t="shared" si="14"/>
        <v>71.7</v>
      </c>
      <c r="EL6" s="55">
        <f t="shared" si="14"/>
        <v>72.900000000000006</v>
      </c>
      <c r="EM6" s="55">
        <f t="shared" si="14"/>
        <v>73.900000000000006</v>
      </c>
      <c r="EN6" s="55" t="str">
        <f>IF(EN8="-","【-】","【"&amp;SUBSTITUTE(TEXT(EN8,"#,##0.0"),"-","△")&amp;"】")</f>
        <v>【70.7】</v>
      </c>
      <c r="EO6" s="56" t="e">
        <f>IF(EO8="-",NA(),EO8)</f>
        <v>#N/A</v>
      </c>
      <c r="EP6" s="56">
        <f t="shared" ref="EP6:EX6" si="15">IF(EP8="-",NA(),EP8)</f>
        <v>46924234</v>
      </c>
      <c r="EQ6" s="56">
        <f t="shared" si="15"/>
        <v>47457617</v>
      </c>
      <c r="ER6" s="56">
        <f t="shared" si="15"/>
        <v>48148977</v>
      </c>
      <c r="ES6" s="56">
        <f t="shared" si="15"/>
        <v>48436500</v>
      </c>
      <c r="ET6" s="56" t="e">
        <f t="shared" si="15"/>
        <v>#N/A</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82317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9</v>
      </c>
      <c r="R7" s="53" t="str">
        <f t="shared" si="16"/>
        <v>-</v>
      </c>
      <c r="S7" s="53" t="str">
        <f t="shared" si="16"/>
        <v>ド</v>
      </c>
      <c r="T7" s="53" t="str">
        <f t="shared" si="16"/>
        <v>救</v>
      </c>
      <c r="U7" s="54">
        <f>U8</f>
        <v>39845</v>
      </c>
      <c r="V7" s="54">
        <f>V8</f>
        <v>10536</v>
      </c>
      <c r="W7" s="53" t="str">
        <f>W8</f>
        <v>第２種該当</v>
      </c>
      <c r="X7" s="53" t="str">
        <f t="shared" si="16"/>
        <v>-</v>
      </c>
      <c r="Y7" s="53" t="str">
        <f t="shared" si="16"/>
        <v>１０：１</v>
      </c>
      <c r="Z7" s="54">
        <f t="shared" si="16"/>
        <v>80</v>
      </c>
      <c r="AA7" s="54">
        <f t="shared" si="16"/>
        <v>48</v>
      </c>
      <c r="AB7" s="54" t="str">
        <f t="shared" si="16"/>
        <v>-</v>
      </c>
      <c r="AC7" s="54" t="str">
        <f t="shared" si="16"/>
        <v>-</v>
      </c>
      <c r="AD7" s="54" t="str">
        <f t="shared" si="16"/>
        <v>-</v>
      </c>
      <c r="AE7" s="54">
        <f t="shared" si="16"/>
        <v>128</v>
      </c>
      <c r="AF7" s="54">
        <f t="shared" si="16"/>
        <v>80</v>
      </c>
      <c r="AG7" s="54">
        <f t="shared" si="16"/>
        <v>48</v>
      </c>
      <c r="AH7" s="54">
        <f t="shared" si="16"/>
        <v>128</v>
      </c>
      <c r="AI7" s="55" t="str">
        <f>AI8</f>
        <v>-</v>
      </c>
      <c r="AJ7" s="55">
        <f t="shared" ref="AJ7:AR7" si="17">AJ8</f>
        <v>96.3</v>
      </c>
      <c r="AK7" s="55">
        <f t="shared" si="17"/>
        <v>103.7</v>
      </c>
      <c r="AL7" s="55">
        <f t="shared" si="17"/>
        <v>103.5</v>
      </c>
      <c r="AM7" s="55">
        <f t="shared" si="17"/>
        <v>107.7</v>
      </c>
      <c r="AN7" s="55" t="str">
        <f t="shared" si="17"/>
        <v>-</v>
      </c>
      <c r="AO7" s="55">
        <f t="shared" si="17"/>
        <v>97.2</v>
      </c>
      <c r="AP7" s="55">
        <f t="shared" si="17"/>
        <v>96.9</v>
      </c>
      <c r="AQ7" s="55">
        <f t="shared" si="17"/>
        <v>100.6</v>
      </c>
      <c r="AR7" s="55">
        <f t="shared" si="17"/>
        <v>105.9</v>
      </c>
      <c r="AS7" s="55"/>
      <c r="AT7" s="55" t="str">
        <f>AT8</f>
        <v>-</v>
      </c>
      <c r="AU7" s="55">
        <f t="shared" ref="AU7:BC7" si="18">AU8</f>
        <v>71.7</v>
      </c>
      <c r="AV7" s="55">
        <f t="shared" si="18"/>
        <v>74.099999999999994</v>
      </c>
      <c r="AW7" s="55">
        <f t="shared" si="18"/>
        <v>78.7</v>
      </c>
      <c r="AX7" s="55">
        <f t="shared" si="18"/>
        <v>83.3</v>
      </c>
      <c r="AY7" s="55" t="str">
        <f t="shared" si="18"/>
        <v>-</v>
      </c>
      <c r="AZ7" s="55">
        <f t="shared" si="18"/>
        <v>84</v>
      </c>
      <c r="BA7" s="55">
        <f t="shared" si="18"/>
        <v>84.3</v>
      </c>
      <c r="BB7" s="55">
        <f t="shared" si="18"/>
        <v>80.7</v>
      </c>
      <c r="BC7" s="55">
        <f t="shared" si="18"/>
        <v>82.2</v>
      </c>
      <c r="BD7" s="55"/>
      <c r="BE7" s="55" t="str">
        <f>BE8</f>
        <v>-</v>
      </c>
      <c r="BF7" s="55">
        <f t="shared" ref="BF7:BN7" si="19">BF8</f>
        <v>4.8</v>
      </c>
      <c r="BG7" s="55">
        <f t="shared" si="19"/>
        <v>0</v>
      </c>
      <c r="BH7" s="55">
        <f t="shared" si="19"/>
        <v>0</v>
      </c>
      <c r="BI7" s="55">
        <f t="shared" si="19"/>
        <v>0</v>
      </c>
      <c r="BJ7" s="55" t="str">
        <f t="shared" si="19"/>
        <v>-</v>
      </c>
      <c r="BK7" s="55">
        <f t="shared" si="19"/>
        <v>117.1</v>
      </c>
      <c r="BL7" s="55">
        <f t="shared" si="19"/>
        <v>120.5</v>
      </c>
      <c r="BM7" s="55">
        <f t="shared" si="19"/>
        <v>124.2</v>
      </c>
      <c r="BN7" s="55">
        <f t="shared" si="19"/>
        <v>121.6</v>
      </c>
      <c r="BO7" s="55"/>
      <c r="BP7" s="55" t="str">
        <f>BP8</f>
        <v>-</v>
      </c>
      <c r="BQ7" s="55">
        <f t="shared" ref="BQ7:BY7" si="20">BQ8</f>
        <v>70.099999999999994</v>
      </c>
      <c r="BR7" s="55">
        <f t="shared" si="20"/>
        <v>74.099999999999994</v>
      </c>
      <c r="BS7" s="55">
        <f t="shared" si="20"/>
        <v>73.599999999999994</v>
      </c>
      <c r="BT7" s="55">
        <f t="shared" si="20"/>
        <v>72.2</v>
      </c>
      <c r="BU7" s="55" t="str">
        <f t="shared" si="20"/>
        <v>-</v>
      </c>
      <c r="BV7" s="55">
        <f t="shared" si="20"/>
        <v>70.099999999999994</v>
      </c>
      <c r="BW7" s="55">
        <f t="shared" si="20"/>
        <v>70.400000000000006</v>
      </c>
      <c r="BX7" s="55">
        <f t="shared" si="20"/>
        <v>65.8</v>
      </c>
      <c r="BY7" s="55">
        <f t="shared" si="20"/>
        <v>65</v>
      </c>
      <c r="BZ7" s="55"/>
      <c r="CA7" s="56" t="str">
        <f>CA8</f>
        <v>-</v>
      </c>
      <c r="CB7" s="56">
        <f t="shared" ref="CB7:CJ7" si="21">CB8</f>
        <v>26622</v>
      </c>
      <c r="CC7" s="56">
        <f t="shared" si="21"/>
        <v>29194</v>
      </c>
      <c r="CD7" s="56">
        <f t="shared" si="21"/>
        <v>30481</v>
      </c>
      <c r="CE7" s="56">
        <f t="shared" si="21"/>
        <v>33050</v>
      </c>
      <c r="CF7" s="56" t="str">
        <f t="shared" si="21"/>
        <v>-</v>
      </c>
      <c r="CG7" s="56">
        <f t="shared" si="21"/>
        <v>34924</v>
      </c>
      <c r="CH7" s="56">
        <f t="shared" si="21"/>
        <v>35788</v>
      </c>
      <c r="CI7" s="56">
        <f t="shared" si="21"/>
        <v>37855</v>
      </c>
      <c r="CJ7" s="56">
        <f t="shared" si="21"/>
        <v>39289</v>
      </c>
      <c r="CK7" s="55"/>
      <c r="CL7" s="56" t="str">
        <f>CL8</f>
        <v>-</v>
      </c>
      <c r="CM7" s="56">
        <f t="shared" ref="CM7:CU7" si="22">CM8</f>
        <v>6813</v>
      </c>
      <c r="CN7" s="56">
        <f t="shared" si="22"/>
        <v>7082</v>
      </c>
      <c r="CO7" s="56">
        <f t="shared" si="22"/>
        <v>7654</v>
      </c>
      <c r="CP7" s="56">
        <f t="shared" si="22"/>
        <v>8270</v>
      </c>
      <c r="CQ7" s="56" t="str">
        <f t="shared" si="22"/>
        <v>-</v>
      </c>
      <c r="CR7" s="56">
        <f t="shared" si="22"/>
        <v>10244</v>
      </c>
      <c r="CS7" s="56">
        <f t="shared" si="22"/>
        <v>10602</v>
      </c>
      <c r="CT7" s="56">
        <f t="shared" si="22"/>
        <v>11234</v>
      </c>
      <c r="CU7" s="56">
        <f t="shared" si="22"/>
        <v>11512</v>
      </c>
      <c r="CV7" s="55"/>
      <c r="CW7" s="55" t="str">
        <f>CW8</f>
        <v>-</v>
      </c>
      <c r="CX7" s="55">
        <f t="shared" ref="CX7:DF7" si="23">CX8</f>
        <v>70.2</v>
      </c>
      <c r="CY7" s="55">
        <f t="shared" si="23"/>
        <v>65</v>
      </c>
      <c r="CZ7" s="55">
        <f t="shared" si="23"/>
        <v>64.7</v>
      </c>
      <c r="DA7" s="55">
        <f t="shared" si="23"/>
        <v>60.5</v>
      </c>
      <c r="DB7" s="55" t="str">
        <f t="shared" si="23"/>
        <v>-</v>
      </c>
      <c r="DC7" s="55">
        <f t="shared" si="23"/>
        <v>63.7</v>
      </c>
      <c r="DD7" s="55">
        <f t="shared" si="23"/>
        <v>63.3</v>
      </c>
      <c r="DE7" s="55">
        <f t="shared" si="23"/>
        <v>68.5</v>
      </c>
      <c r="DF7" s="55">
        <f t="shared" si="23"/>
        <v>67.099999999999994</v>
      </c>
      <c r="DG7" s="55"/>
      <c r="DH7" s="55" t="str">
        <f>DH8</f>
        <v>-</v>
      </c>
      <c r="DI7" s="55">
        <f t="shared" ref="DI7:DQ7" si="24">DI8</f>
        <v>20.2</v>
      </c>
      <c r="DJ7" s="55">
        <f t="shared" si="24"/>
        <v>18</v>
      </c>
      <c r="DK7" s="55">
        <f t="shared" si="24"/>
        <v>20.2</v>
      </c>
      <c r="DL7" s="55">
        <f t="shared" si="24"/>
        <v>19.7</v>
      </c>
      <c r="DM7" s="55" t="str">
        <f t="shared" si="24"/>
        <v>-</v>
      </c>
      <c r="DN7" s="55">
        <f t="shared" si="24"/>
        <v>17.7</v>
      </c>
      <c r="DO7" s="55">
        <f t="shared" si="24"/>
        <v>17.5</v>
      </c>
      <c r="DP7" s="55">
        <f t="shared" si="24"/>
        <v>17.5</v>
      </c>
      <c r="DQ7" s="55">
        <f t="shared" si="24"/>
        <v>17.3</v>
      </c>
      <c r="DR7" s="55"/>
      <c r="DS7" s="55" t="str">
        <f>DS8</f>
        <v>-</v>
      </c>
      <c r="DT7" s="55">
        <f t="shared" ref="DT7:EB7" si="25">DT8</f>
        <v>0</v>
      </c>
      <c r="DU7" s="55">
        <f t="shared" si="25"/>
        <v>5.3</v>
      </c>
      <c r="DV7" s="55">
        <f t="shared" si="25"/>
        <v>10.7</v>
      </c>
      <c r="DW7" s="55">
        <f t="shared" si="25"/>
        <v>16.100000000000001</v>
      </c>
      <c r="DX7" s="55" t="str">
        <f t="shared" si="25"/>
        <v>-</v>
      </c>
      <c r="DY7" s="55">
        <f t="shared" si="25"/>
        <v>54.1</v>
      </c>
      <c r="DZ7" s="55">
        <f t="shared" si="25"/>
        <v>54.6</v>
      </c>
      <c r="EA7" s="55">
        <f t="shared" si="25"/>
        <v>56.9</v>
      </c>
      <c r="EB7" s="55">
        <f t="shared" si="25"/>
        <v>58.1</v>
      </c>
      <c r="EC7" s="55"/>
      <c r="ED7" s="55" t="str">
        <f>ED8</f>
        <v>-</v>
      </c>
      <c r="EE7" s="55">
        <f t="shared" ref="EE7:EM7" si="26">EE8</f>
        <v>0</v>
      </c>
      <c r="EF7" s="55">
        <f t="shared" si="26"/>
        <v>13.5</v>
      </c>
      <c r="EG7" s="55">
        <f t="shared" si="26"/>
        <v>26.9</v>
      </c>
      <c r="EH7" s="55">
        <f t="shared" si="26"/>
        <v>40</v>
      </c>
      <c r="EI7" s="55" t="str">
        <f t="shared" si="26"/>
        <v>-</v>
      </c>
      <c r="EJ7" s="55">
        <f t="shared" si="26"/>
        <v>71.400000000000006</v>
      </c>
      <c r="EK7" s="55">
        <f t="shared" si="26"/>
        <v>71.7</v>
      </c>
      <c r="EL7" s="55">
        <f t="shared" si="26"/>
        <v>72.900000000000006</v>
      </c>
      <c r="EM7" s="55">
        <f t="shared" si="26"/>
        <v>73.900000000000006</v>
      </c>
      <c r="EN7" s="55"/>
      <c r="EO7" s="56" t="str">
        <f>EO8</f>
        <v>-</v>
      </c>
      <c r="EP7" s="56">
        <f t="shared" ref="EP7:EX7" si="27">EP8</f>
        <v>46924234</v>
      </c>
      <c r="EQ7" s="56">
        <f t="shared" si="27"/>
        <v>47457617</v>
      </c>
      <c r="ER7" s="56">
        <f t="shared" si="27"/>
        <v>48148977</v>
      </c>
      <c r="ES7" s="56">
        <f t="shared" si="27"/>
        <v>48436500</v>
      </c>
      <c r="ET7" s="56" t="str">
        <f t="shared" si="27"/>
        <v>-</v>
      </c>
      <c r="EU7" s="56">
        <f t="shared" si="27"/>
        <v>40683727</v>
      </c>
      <c r="EV7" s="56">
        <f t="shared" si="27"/>
        <v>41891213</v>
      </c>
      <c r="EW7" s="56">
        <f t="shared" si="27"/>
        <v>42806727</v>
      </c>
      <c r="EX7" s="56">
        <f t="shared" si="27"/>
        <v>43530781</v>
      </c>
      <c r="EY7" s="56"/>
    </row>
    <row r="8" spans="1:155" s="57" customFormat="1" x14ac:dyDescent="0.15">
      <c r="A8" s="38"/>
      <c r="B8" s="58">
        <v>2021</v>
      </c>
      <c r="C8" s="58">
        <v>82317</v>
      </c>
      <c r="D8" s="58">
        <v>46</v>
      </c>
      <c r="E8" s="58">
        <v>6</v>
      </c>
      <c r="F8" s="58">
        <v>0</v>
      </c>
      <c r="G8" s="58">
        <v>1</v>
      </c>
      <c r="H8" s="58" t="s">
        <v>161</v>
      </c>
      <c r="I8" s="58" t="s">
        <v>162</v>
      </c>
      <c r="J8" s="58" t="s">
        <v>163</v>
      </c>
      <c r="K8" s="58" t="s">
        <v>164</v>
      </c>
      <c r="L8" s="58" t="s">
        <v>165</v>
      </c>
      <c r="M8" s="58" t="s">
        <v>166</v>
      </c>
      <c r="N8" s="58" t="s">
        <v>167</v>
      </c>
      <c r="O8" s="58" t="s">
        <v>168</v>
      </c>
      <c r="P8" s="58" t="s">
        <v>169</v>
      </c>
      <c r="Q8" s="59">
        <v>9</v>
      </c>
      <c r="R8" s="58" t="s">
        <v>39</v>
      </c>
      <c r="S8" s="58" t="s">
        <v>170</v>
      </c>
      <c r="T8" s="58" t="s">
        <v>171</v>
      </c>
      <c r="U8" s="59">
        <v>39845</v>
      </c>
      <c r="V8" s="59">
        <v>10536</v>
      </c>
      <c r="W8" s="58" t="s">
        <v>172</v>
      </c>
      <c r="X8" s="58" t="s">
        <v>39</v>
      </c>
      <c r="Y8" s="60" t="s">
        <v>173</v>
      </c>
      <c r="Z8" s="59">
        <v>80</v>
      </c>
      <c r="AA8" s="59">
        <v>48</v>
      </c>
      <c r="AB8" s="59" t="s">
        <v>39</v>
      </c>
      <c r="AC8" s="59" t="s">
        <v>39</v>
      </c>
      <c r="AD8" s="59" t="s">
        <v>39</v>
      </c>
      <c r="AE8" s="59">
        <v>128</v>
      </c>
      <c r="AF8" s="59">
        <v>80</v>
      </c>
      <c r="AG8" s="59">
        <v>48</v>
      </c>
      <c r="AH8" s="59">
        <v>128</v>
      </c>
      <c r="AI8" s="61" t="s">
        <v>39</v>
      </c>
      <c r="AJ8" s="61">
        <v>96.3</v>
      </c>
      <c r="AK8" s="61">
        <v>103.7</v>
      </c>
      <c r="AL8" s="61">
        <v>103.5</v>
      </c>
      <c r="AM8" s="61">
        <v>107.7</v>
      </c>
      <c r="AN8" s="61" t="s">
        <v>39</v>
      </c>
      <c r="AO8" s="61">
        <v>97.2</v>
      </c>
      <c r="AP8" s="61">
        <v>96.9</v>
      </c>
      <c r="AQ8" s="61">
        <v>100.6</v>
      </c>
      <c r="AR8" s="61">
        <v>105.9</v>
      </c>
      <c r="AS8" s="61">
        <v>106.2</v>
      </c>
      <c r="AT8" s="61" t="s">
        <v>39</v>
      </c>
      <c r="AU8" s="61">
        <v>71.7</v>
      </c>
      <c r="AV8" s="61">
        <v>74.099999999999994</v>
      </c>
      <c r="AW8" s="61">
        <v>78.7</v>
      </c>
      <c r="AX8" s="61">
        <v>83.3</v>
      </c>
      <c r="AY8" s="61" t="s">
        <v>39</v>
      </c>
      <c r="AZ8" s="61">
        <v>84</v>
      </c>
      <c r="BA8" s="61">
        <v>84.3</v>
      </c>
      <c r="BB8" s="61">
        <v>80.7</v>
      </c>
      <c r="BC8" s="61">
        <v>82.2</v>
      </c>
      <c r="BD8" s="61">
        <v>86.6</v>
      </c>
      <c r="BE8" s="62" t="s">
        <v>39</v>
      </c>
      <c r="BF8" s="62">
        <v>4.8</v>
      </c>
      <c r="BG8" s="62">
        <v>0</v>
      </c>
      <c r="BH8" s="62">
        <v>0</v>
      </c>
      <c r="BI8" s="62">
        <v>0</v>
      </c>
      <c r="BJ8" s="62" t="s">
        <v>39</v>
      </c>
      <c r="BK8" s="62">
        <v>117.1</v>
      </c>
      <c r="BL8" s="62">
        <v>120.5</v>
      </c>
      <c r="BM8" s="62">
        <v>124.2</v>
      </c>
      <c r="BN8" s="62">
        <v>121.6</v>
      </c>
      <c r="BO8" s="62">
        <v>70.7</v>
      </c>
      <c r="BP8" s="61" t="s">
        <v>39</v>
      </c>
      <c r="BQ8" s="61">
        <v>70.099999999999994</v>
      </c>
      <c r="BR8" s="61">
        <v>74.099999999999994</v>
      </c>
      <c r="BS8" s="61">
        <v>73.599999999999994</v>
      </c>
      <c r="BT8" s="61">
        <v>72.2</v>
      </c>
      <c r="BU8" s="61" t="s">
        <v>39</v>
      </c>
      <c r="BV8" s="61">
        <v>70.099999999999994</v>
      </c>
      <c r="BW8" s="61">
        <v>70.400000000000006</v>
      </c>
      <c r="BX8" s="61">
        <v>65.8</v>
      </c>
      <c r="BY8" s="61">
        <v>65</v>
      </c>
      <c r="BZ8" s="61">
        <v>67.099999999999994</v>
      </c>
      <c r="CA8" s="62" t="s">
        <v>39</v>
      </c>
      <c r="CB8" s="62">
        <v>26622</v>
      </c>
      <c r="CC8" s="62">
        <v>29194</v>
      </c>
      <c r="CD8" s="62">
        <v>30481</v>
      </c>
      <c r="CE8" s="62">
        <v>33050</v>
      </c>
      <c r="CF8" s="62" t="s">
        <v>39</v>
      </c>
      <c r="CG8" s="62">
        <v>34924</v>
      </c>
      <c r="CH8" s="62">
        <v>35788</v>
      </c>
      <c r="CI8" s="62">
        <v>37855</v>
      </c>
      <c r="CJ8" s="62">
        <v>39289</v>
      </c>
      <c r="CK8" s="61">
        <v>59287</v>
      </c>
      <c r="CL8" s="62" t="s">
        <v>39</v>
      </c>
      <c r="CM8" s="62">
        <v>6813</v>
      </c>
      <c r="CN8" s="62">
        <v>7082</v>
      </c>
      <c r="CO8" s="62">
        <v>7654</v>
      </c>
      <c r="CP8" s="62">
        <v>8270</v>
      </c>
      <c r="CQ8" s="62" t="s">
        <v>39</v>
      </c>
      <c r="CR8" s="62">
        <v>10244</v>
      </c>
      <c r="CS8" s="62">
        <v>10602</v>
      </c>
      <c r="CT8" s="62">
        <v>11234</v>
      </c>
      <c r="CU8" s="62">
        <v>11512</v>
      </c>
      <c r="CV8" s="61">
        <v>17202</v>
      </c>
      <c r="CW8" s="62" t="s">
        <v>39</v>
      </c>
      <c r="CX8" s="62">
        <v>70.2</v>
      </c>
      <c r="CY8" s="62">
        <v>65</v>
      </c>
      <c r="CZ8" s="62">
        <v>64.7</v>
      </c>
      <c r="DA8" s="62">
        <v>60.5</v>
      </c>
      <c r="DB8" s="62" t="s">
        <v>39</v>
      </c>
      <c r="DC8" s="62">
        <v>63.7</v>
      </c>
      <c r="DD8" s="62">
        <v>63.3</v>
      </c>
      <c r="DE8" s="62">
        <v>68.5</v>
      </c>
      <c r="DF8" s="62">
        <v>67.099999999999994</v>
      </c>
      <c r="DG8" s="62">
        <v>56.4</v>
      </c>
      <c r="DH8" s="62" t="s">
        <v>39</v>
      </c>
      <c r="DI8" s="62">
        <v>20.2</v>
      </c>
      <c r="DJ8" s="62">
        <v>18</v>
      </c>
      <c r="DK8" s="62">
        <v>20.2</v>
      </c>
      <c r="DL8" s="62">
        <v>19.7</v>
      </c>
      <c r="DM8" s="62" t="s">
        <v>39</v>
      </c>
      <c r="DN8" s="62">
        <v>17.7</v>
      </c>
      <c r="DO8" s="62">
        <v>17.5</v>
      </c>
      <c r="DP8" s="62">
        <v>17.5</v>
      </c>
      <c r="DQ8" s="62">
        <v>17.3</v>
      </c>
      <c r="DR8" s="62">
        <v>24.8</v>
      </c>
      <c r="DS8" s="61" t="s">
        <v>39</v>
      </c>
      <c r="DT8" s="61">
        <v>0</v>
      </c>
      <c r="DU8" s="61">
        <v>5.3</v>
      </c>
      <c r="DV8" s="61">
        <v>10.7</v>
      </c>
      <c r="DW8" s="61">
        <v>16.100000000000001</v>
      </c>
      <c r="DX8" s="61" t="s">
        <v>39</v>
      </c>
      <c r="DY8" s="61">
        <v>54.1</v>
      </c>
      <c r="DZ8" s="61">
        <v>54.6</v>
      </c>
      <c r="EA8" s="61">
        <v>56.9</v>
      </c>
      <c r="EB8" s="61">
        <v>58.1</v>
      </c>
      <c r="EC8" s="61">
        <v>56</v>
      </c>
      <c r="ED8" s="61" t="s">
        <v>39</v>
      </c>
      <c r="EE8" s="61">
        <v>0</v>
      </c>
      <c r="EF8" s="61">
        <v>13.5</v>
      </c>
      <c r="EG8" s="61">
        <v>26.9</v>
      </c>
      <c r="EH8" s="61">
        <v>40</v>
      </c>
      <c r="EI8" s="61" t="s">
        <v>39</v>
      </c>
      <c r="EJ8" s="61">
        <v>71.400000000000006</v>
      </c>
      <c r="EK8" s="61">
        <v>71.7</v>
      </c>
      <c r="EL8" s="61">
        <v>72.900000000000006</v>
      </c>
      <c r="EM8" s="61">
        <v>73.900000000000006</v>
      </c>
      <c r="EN8" s="61">
        <v>70.7</v>
      </c>
      <c r="EO8" s="62" t="s">
        <v>39</v>
      </c>
      <c r="EP8" s="62">
        <v>46924234</v>
      </c>
      <c r="EQ8" s="62">
        <v>47457617</v>
      </c>
      <c r="ER8" s="62">
        <v>48148977</v>
      </c>
      <c r="ES8" s="62">
        <v>48436500</v>
      </c>
      <c r="ET8" s="62" t="s">
        <v>39</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2022-12-01T02:18:58Z</dcterms:created>
  <dcterms:modified xsi:type="dcterms:W3CDTF">2023-02-13T09:28:15Z</dcterms:modified>
  <cp:category/>
</cp:coreProperties>
</file>