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1_水道（簡水含む）43\"/>
    </mc:Choice>
  </mc:AlternateContent>
  <workbookProtection workbookAlgorithmName="SHA-512" workbookHashValue="XA8olsamGyxKezhbSid+18OKPag1NaDB82YVZwZAvD/2Ux1q3Hymohqi3rJHgFg8V2bDZ7EIcvTdYtM5bOb7SA==" workbookSaltValue="4HRnKXXqQTD/fPZPAkIAKg==" workbookSpinCount="100000" lockStructure="1"/>
  <bookViews>
    <workbookView xWindow="0" yWindow="0" windowWidth="15900" windowHeight="58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G85" i="4"/>
  <c r="E85" i="4"/>
  <c r="BB10" i="4"/>
  <c r="AT10" i="4"/>
  <c r="AL10" i="4"/>
  <c r="W10" i="4"/>
  <c r="B10" i="4"/>
  <c r="BB8" i="4"/>
  <c r="AT8" i="4"/>
  <c r="AL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<sst xmlns="http://schemas.openxmlformats.org/spreadsheetml/2006/main" count="228" uniqueCount="114">
  <si>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</si>
  <si>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</si>
  <si>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</si>
  <si>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</si>
  <si>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</si>
  <si>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</si>
  <si>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</si>
  <si>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</si>
  <si>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</si>
  <si>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</si>
  <si>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</si>
  <si>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</si>
  <si>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</si>
  <si>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</si>
  <si>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</si>
  <si>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</si>
  <si>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</si>
  <si>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</si>
  <si>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</si>
  <si>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</si>
  <si>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</si>
  <si>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</si>
  <si>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</si>
  <si>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</si>
  <si>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</si>
  <si>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</si>
  <si>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</si>
  <si>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</si>
  <si>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</si>
  <si>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</si>
  <si>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</si>
  <si>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</si>
  <si>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</si>
  <si>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</si>
  <si>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</si>
  <si>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</si>
  <si>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</si>
  <si>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</si>
  <si>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</si>
  <si>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</si>
  <si>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</si>
  <si>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</si>
  <si>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</si>
  <si>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</si>
  <si>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</si>
  <si>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</si>
  <si>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</si>
  <si>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</si>
  <si>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</si>
  <si>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</si>
  <si>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</si>
  <si>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</si>
  <si>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</si>
  <si>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</si>
  <si>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</si>
  <si>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</si>
  <si>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</si>
  <si>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</si>
  <si>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</si>
  <si>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</si>
  <si>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</si>
  <si>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</si>
  <si>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</si>
  <si>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</si>
  <si>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</si>
  <si>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</si>
  <si>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</si>
  <si>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</si>
  <si>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</si>
  <si>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</si>
  <si>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</si>
  <si>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</si>
  <si>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</si>
  <si>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</si>
  <si>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</si>
  <si>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</si>
  <si>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</si>
  <si>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</si>
  <si>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</si>
  <si>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</si>
  <si>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</si>
  <si>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</si>
  <si>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</si>
  <si>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</si>
  <si>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</si>
  <si>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</si>
  <si>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</si>
  <si>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</si>
  <si>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</si>
  <si>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</si>
  <si>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</si>
  <si>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</si>
  <si>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</si>
  <si>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</si>
  <si>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</si>
  <si>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</si>
  <si>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</si>
  <si>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</si>
  <si>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</si>
  <si>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</si>
  <si>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</si>
  <si>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</si>
  <si>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</si>
  <si>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</si>
  <si>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</si>
  <si>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</si>
  <si>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</si>
  <si>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</si>
  <si>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</si>
  <si>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</si>
  <si>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</si>
  <si>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平均値よりも高い水準であり、資産の老朽化が全体として進んでいることを表している。漏水等の修繕工事が増えている一因であり、必要な投資を早急に実現できるよう計画を進めていく。
②管路経年化率
　管路の老朽化度合いが平均と比較し低い比率となっているが、今後耐用年数に達し更新時期を迎える管路が増加することから計画的な更新が必要である。
③管路更新率
　令和元年度以降平均値を大きく下回っており、計画的な更新ができていない状況と言える。今後施設計画の見直しをして更新率の向上に努める。</t>
    <rPh sb="14" eb="17">
      <t>ヘイキンチ</t>
    </rPh>
    <rPh sb="20" eb="21">
      <t>タカ</t>
    </rPh>
    <rPh sb="22" eb="24">
      <t>スイジュン</t>
    </rPh>
    <rPh sb="28" eb="30">
      <t>シサン</t>
    </rPh>
    <rPh sb="31" eb="34">
      <t>ロウキュウカ</t>
    </rPh>
    <rPh sb="35" eb="37">
      <t>ゼンタイ</t>
    </rPh>
    <rPh sb="40" eb="41">
      <t>スス</t>
    </rPh>
    <rPh sb="48" eb="49">
      <t>アラワ</t>
    </rPh>
    <rPh sb="54" eb="56">
      <t>ロウスイ</t>
    </rPh>
    <rPh sb="56" eb="57">
      <t>トウ</t>
    </rPh>
    <rPh sb="58" eb="62">
      <t>シュウゼンコウジ</t>
    </rPh>
    <rPh sb="63" eb="64">
      <t>フ</t>
    </rPh>
    <rPh sb="68" eb="70">
      <t>イチイン</t>
    </rPh>
    <rPh sb="74" eb="76">
      <t>ヒツヨウ</t>
    </rPh>
    <rPh sb="77" eb="79">
      <t>トウシ</t>
    </rPh>
    <rPh sb="80" eb="82">
      <t>ソウキュウ</t>
    </rPh>
    <rPh sb="83" eb="85">
      <t>ジツゲン</t>
    </rPh>
    <rPh sb="90" eb="92">
      <t>ケイカク</t>
    </rPh>
    <rPh sb="93" eb="94">
      <t>スス</t>
    </rPh>
    <rPh sb="187" eb="189">
      <t>レイワ</t>
    </rPh>
    <rPh sb="189" eb="192">
      <t>ガンネンド</t>
    </rPh>
    <rPh sb="192" eb="194">
      <t>イコウ</t>
    </rPh>
    <rPh sb="194" eb="197">
      <t>ヘイキンチ</t>
    </rPh>
    <rPh sb="198" eb="199">
      <t>オオ</t>
    </rPh>
    <rPh sb="201" eb="203">
      <t>シタマワ</t>
    </rPh>
    <rPh sb="224" eb="225">
      <t>イ</t>
    </rPh>
    <rPh sb="228" eb="230">
      <t>コンゴ</t>
    </rPh>
    <rPh sb="230" eb="232">
      <t>シセツ</t>
    </rPh>
    <phoneticPr fontId="4"/>
  </si>
  <si>
    <t>①経営収支比率
　100％を下回る水準が続いており、水道事業運営に係る経費を料金収入で賄えていない状況である。令和4年度以降は一般会計からの繰入により比率の改善を図るとともに、給水収益の確保や経費削減に取り組む。
②累積欠損金比率
　赤字が続いているため前年度より比率としてさらに上昇した。令和4年度以降は一般会計からの繰入により累積欠損金の解消を図る。
③流動比率
　やや改善傾向にあるもの依然として100％を下回っており、1年以内の支払いに対応できる現金預金等が不足していることを示す。一般会計からの繰入金に頼らざるを得ないため、内部留保を増やすことが難しい状況である。
④企業債残高対給水収益比率
　収益規模に対して借入は抑制されているため平均より低い状況ではあるが、更新工事が先送りになっていることが課題である。
⑤料金回収率⑥給水原価
　給水原価が平均よりも高く供給単価を上回る状況が続いており、改善が必要な状況である。
⑦施設利用率⑧有収率
　施設利用率は高いものの有収率が低い水準であることから、漏水水量の増加により給水水量が収益に結び付いていないことが考えられる。引続き漏水調査と漏水箇所修繕に努める。</t>
    <rPh sb="14" eb="16">
      <t>シタマワ</t>
    </rPh>
    <rPh sb="17" eb="19">
      <t>スイジュン</t>
    </rPh>
    <rPh sb="20" eb="21">
      <t>ツヅ</t>
    </rPh>
    <rPh sb="26" eb="30">
      <t>スイドウジギョウ</t>
    </rPh>
    <rPh sb="30" eb="32">
      <t>ウンエイ</t>
    </rPh>
    <rPh sb="33" eb="34">
      <t>カカ</t>
    </rPh>
    <rPh sb="35" eb="37">
      <t>ケイヒ</t>
    </rPh>
    <rPh sb="43" eb="44">
      <t>マカナ</t>
    </rPh>
    <rPh sb="49" eb="51">
      <t>ジョウキョウ</t>
    </rPh>
    <rPh sb="55" eb="57">
      <t>レイワ</t>
    </rPh>
    <rPh sb="58" eb="60">
      <t>ネンド</t>
    </rPh>
    <rPh sb="60" eb="62">
      <t>イコウ</t>
    </rPh>
    <rPh sb="63" eb="67">
      <t>イッパンカイケイ</t>
    </rPh>
    <rPh sb="70" eb="72">
      <t>クリイレ</t>
    </rPh>
    <rPh sb="75" eb="77">
      <t>ヒリツ</t>
    </rPh>
    <rPh sb="78" eb="80">
      <t>カイゼン</t>
    </rPh>
    <rPh sb="81" eb="82">
      <t>ハカ</t>
    </rPh>
    <rPh sb="88" eb="92">
      <t>キュウスイシュウエキ</t>
    </rPh>
    <rPh sb="93" eb="95">
      <t>カクホ</t>
    </rPh>
    <rPh sb="96" eb="100">
      <t>ケイヒサクゲン</t>
    </rPh>
    <rPh sb="101" eb="102">
      <t>ト</t>
    </rPh>
    <rPh sb="103" eb="104">
      <t>ク</t>
    </rPh>
    <rPh sb="117" eb="119">
      <t>アカジ</t>
    </rPh>
    <rPh sb="120" eb="121">
      <t>ツヅ</t>
    </rPh>
    <rPh sb="127" eb="130">
      <t>ゼンネンド</t>
    </rPh>
    <rPh sb="132" eb="134">
      <t>ヒリツ</t>
    </rPh>
    <rPh sb="140" eb="142">
      <t>ジョウショウ</t>
    </rPh>
    <rPh sb="145" eb="147">
      <t>レイワ</t>
    </rPh>
    <rPh sb="148" eb="152">
      <t>ネンドイコウ</t>
    </rPh>
    <rPh sb="153" eb="157">
      <t>イッパンカイケイ</t>
    </rPh>
    <rPh sb="160" eb="162">
      <t>クリイレ</t>
    </rPh>
    <rPh sb="165" eb="167">
      <t>ルイセキ</t>
    </rPh>
    <rPh sb="167" eb="170">
      <t>ケッソンキン</t>
    </rPh>
    <rPh sb="171" eb="173">
      <t>カイショウ</t>
    </rPh>
    <rPh sb="174" eb="175">
      <t>ハカ</t>
    </rPh>
    <rPh sb="189" eb="191">
      <t>ケイコウ</t>
    </rPh>
    <rPh sb="196" eb="198">
      <t>イゼン</t>
    </rPh>
    <rPh sb="214" eb="217">
      <t>ネンイナイ</t>
    </rPh>
    <rPh sb="218" eb="220">
      <t>シハラ</t>
    </rPh>
    <rPh sb="222" eb="224">
      <t>タイオウ</t>
    </rPh>
    <rPh sb="227" eb="232">
      <t>ゲンキンヨキントウ</t>
    </rPh>
    <rPh sb="233" eb="235">
      <t>フソク</t>
    </rPh>
    <rPh sb="242" eb="243">
      <t>シメ</t>
    </rPh>
    <rPh sb="245" eb="249">
      <t>イッパンカイケイ</t>
    </rPh>
    <rPh sb="252" eb="255">
      <t>クリイレキン</t>
    </rPh>
    <rPh sb="256" eb="257">
      <t>タヨ</t>
    </rPh>
    <rPh sb="261" eb="262">
      <t>エ</t>
    </rPh>
    <rPh sb="267" eb="269">
      <t>ナイブ</t>
    </rPh>
    <rPh sb="269" eb="271">
      <t>リュウホ</t>
    </rPh>
    <rPh sb="272" eb="273">
      <t>フ</t>
    </rPh>
    <rPh sb="278" eb="279">
      <t>ムズカ</t>
    </rPh>
    <rPh sb="281" eb="283">
      <t>ジョウキョウ</t>
    </rPh>
    <rPh sb="303" eb="305">
      <t>シュウエキ</t>
    </rPh>
    <rPh sb="305" eb="307">
      <t>キボ</t>
    </rPh>
    <rPh sb="308" eb="309">
      <t>タイ</t>
    </rPh>
    <rPh sb="311" eb="313">
      <t>カリイレ</t>
    </rPh>
    <rPh sb="314" eb="316">
      <t>ヨクセイ</t>
    </rPh>
    <rPh sb="329" eb="331">
      <t>ジョウキョウ</t>
    </rPh>
    <rPh sb="354" eb="356">
      <t>カダイ</t>
    </rPh>
    <rPh sb="368" eb="372">
      <t>キュウスイゲンカ</t>
    </rPh>
    <rPh sb="379" eb="381">
      <t>ヘイキン</t>
    </rPh>
    <rPh sb="384" eb="385">
      <t>タカ</t>
    </rPh>
    <rPh sb="428" eb="433">
      <t>シセツリヨウリツ</t>
    </rPh>
    <rPh sb="434" eb="435">
      <t>タカ</t>
    </rPh>
    <rPh sb="439" eb="441">
      <t>ユウシュウ</t>
    </rPh>
    <rPh sb="441" eb="442">
      <t>リツ</t>
    </rPh>
    <rPh sb="443" eb="444">
      <t>ヒク</t>
    </rPh>
    <rPh sb="445" eb="447">
      <t>スイジュン</t>
    </rPh>
    <rPh sb="455" eb="459">
      <t>ロウスイスイリョウ</t>
    </rPh>
    <rPh sb="460" eb="462">
      <t>ゾウカ</t>
    </rPh>
    <rPh sb="465" eb="469">
      <t>キュウスイスイリョウ</t>
    </rPh>
    <rPh sb="470" eb="472">
      <t>シュウエキ</t>
    </rPh>
    <rPh sb="473" eb="474">
      <t>ムス</t>
    </rPh>
    <rPh sb="475" eb="476">
      <t>ツ</t>
    </rPh>
    <rPh sb="484" eb="485">
      <t>カンガ</t>
    </rPh>
    <rPh sb="490" eb="491">
      <t>ヒ</t>
    </rPh>
    <rPh sb="491" eb="492">
      <t>ツヅ</t>
    </rPh>
    <phoneticPr fontId="4"/>
  </si>
  <si>
    <t>　本市の水道事業は、従来から赤字採算で資金繰りが厳しい状況にあり、経営の健全性に喫緊の課題がある。今後は人口減少等に伴う料金収入の減少、管路・施設等の老朽化による更新事業費の増加など、さらに厳しい経営環境が見込まれる。
　住民にとって必要なインフラとして将来にわたり安定的に事業を継続していくために、中長期的な視点から現状等を踏まえたうえで、さらなる給水収益の確保や経費削減に取り組む必要がある。
　また、早期かつ適切な漏水修繕の実施により有収率の向上を図り、適切な更新投資を行うことにより安定的な水の供給を目指す。</t>
    <rPh sb="10" eb="12">
      <t>ジュウライ</t>
    </rPh>
    <rPh sb="14" eb="18">
      <t>アカジサイサン</t>
    </rPh>
    <rPh sb="19" eb="21">
      <t>シキン</t>
    </rPh>
    <rPh sb="21" eb="22">
      <t>グ</t>
    </rPh>
    <rPh sb="24" eb="25">
      <t>キビ</t>
    </rPh>
    <rPh sb="27" eb="29">
      <t>ジョウキョウ</t>
    </rPh>
    <rPh sb="33" eb="35">
      <t>ケイエイ</t>
    </rPh>
    <rPh sb="36" eb="39">
      <t>ケンゼンセイ</t>
    </rPh>
    <rPh sb="40" eb="42">
      <t>キッキン</t>
    </rPh>
    <rPh sb="43" eb="45">
      <t>カダイ</t>
    </rPh>
    <rPh sb="49" eb="51">
      <t>コンゴ</t>
    </rPh>
    <rPh sb="95" eb="96">
      <t>キビ</t>
    </rPh>
    <rPh sb="98" eb="102">
      <t>ケイエイカンキョウ</t>
    </rPh>
    <rPh sb="103" eb="105">
      <t>ミコ</t>
    </rPh>
    <rPh sb="111" eb="113">
      <t>ジュウミン</t>
    </rPh>
    <rPh sb="117" eb="119">
      <t>ヒツヨウ</t>
    </rPh>
    <rPh sb="188" eb="189">
      <t>ト</t>
    </rPh>
    <rPh sb="190" eb="191">
      <t>ク</t>
    </rPh>
    <rPh sb="192" eb="194">
      <t>ヒツヨウ</t>
    </rPh>
    <rPh sb="203" eb="205">
      <t>ソウキ</t>
    </rPh>
    <rPh sb="207" eb="209">
      <t>テキセツ</t>
    </rPh>
    <rPh sb="215" eb="217">
      <t>ジッシ</t>
    </rPh>
    <rPh sb="220" eb="223">
      <t>ユウシュウリツ</t>
    </rPh>
    <rPh sb="224" eb="226">
      <t>コウジョウ</t>
    </rPh>
    <rPh sb="227" eb="228">
      <t>ハカ</t>
    </rPh>
    <rPh sb="245" eb="248">
      <t>アンテイテキ</t>
    </rPh>
    <rPh sb="251" eb="253">
      <t>キョウキュウ</t>
    </rPh>
    <rPh sb="254" eb="25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</si>
</sst>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0.63</c:v>
                </c:pt>
                <c:pt idx="1">
                  <c:v>0.85</c:v>
                </c:pt>
                <c:pt idx="2">
                  <c:v>0.05</c:v>
                </c:pt>
                <c:pt idx="3">
                  <c:v>0.02</c:v>
                </c:pt>
                <c:pt idx="4">
                  <c:v>0.06</c:v>
                </c:pt>
              </c:numCache>
            </c:numRef>
          </c:val>
          <c:extLst>
            <c:ext xmlns:c16="http://schemas.microsoft.com/office/drawing/2014/chart" uri="{C3380CC4-5D6E-409C-BE32-E72D297353CC}">
              <c16:uniqueId val="{00000000-8619-4A43-9ABE-A61E0E1EDA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619-4A43-9ABE-A61E0E1EDA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68.459999999999994</c:v>
                </c:pt>
                <c:pt idx="1">
                  <c:v>70.25</c:v>
                </c:pt>
                <c:pt idx="2">
                  <c:v>71.7</c:v>
                </c:pt>
                <c:pt idx="3">
                  <c:v>74.290000000000006</c:v>
                </c:pt>
                <c:pt idx="4">
                  <c:v>68.75</c:v>
                </c:pt>
              </c:numCache>
            </c:numRef>
          </c:val>
          <c:extLst>
            <c:ext xmlns:c16="http://schemas.microsoft.com/office/drawing/2014/chart" uri="{C3380CC4-5D6E-409C-BE32-E72D297353CC}">
              <c16:uniqueId val="{00000000-6038-4618-A881-5CE8C7D593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6038-4618-A881-5CE8C7D593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66.23</c:v>
                </c:pt>
                <c:pt idx="1">
                  <c:v>64.239999999999995</c:v>
                </c:pt>
                <c:pt idx="2">
                  <c:v>60.44</c:v>
                </c:pt>
                <c:pt idx="3">
                  <c:v>59.36</c:v>
                </c:pt>
                <c:pt idx="4">
                  <c:v>63.69</c:v>
                </c:pt>
              </c:numCache>
            </c:numRef>
          </c:val>
          <c:extLst>
            <c:ext xmlns:c16="http://schemas.microsoft.com/office/drawing/2014/chart" uri="{C3380CC4-5D6E-409C-BE32-E72D297353CC}">
              <c16:uniqueId val="{00000000-DE0B-4532-95B2-172086976A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DE0B-4532-95B2-172086976A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96.33</c:v>
                </c:pt>
                <c:pt idx="1">
                  <c:v>95.1</c:v>
                </c:pt>
                <c:pt idx="2">
                  <c:v>91.32</c:v>
                </c:pt>
                <c:pt idx="3">
                  <c:v>96.54</c:v>
                </c:pt>
                <c:pt idx="4">
                  <c:v>93.48</c:v>
                </c:pt>
              </c:numCache>
            </c:numRef>
          </c:val>
          <c:extLst>
            <c:ext xmlns:c16="http://schemas.microsoft.com/office/drawing/2014/chart" uri="{C3380CC4-5D6E-409C-BE32-E72D297353CC}">
              <c16:uniqueId val="{00000000-838A-40FE-8C73-8504DA99AA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38A-40FE-8C73-8504DA99AA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57.61</c:v>
                </c:pt>
                <c:pt idx="1">
                  <c:v>59.04</c:v>
                </c:pt>
                <c:pt idx="2">
                  <c:v>60.65</c:v>
                </c:pt>
                <c:pt idx="3">
                  <c:v>62.1</c:v>
                </c:pt>
                <c:pt idx="4">
                  <c:v>63.47</c:v>
                </c:pt>
              </c:numCache>
            </c:numRef>
          </c:val>
          <c:extLst>
            <c:ext xmlns:c16="http://schemas.microsoft.com/office/drawing/2014/chart" uri="{C3380CC4-5D6E-409C-BE32-E72D297353CC}">
              <c16:uniqueId val="{00000000-68FB-4439-8431-921E14340B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8FB-4439-8431-921E14340B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2.89</c:v>
                </c:pt>
                <c:pt idx="1">
                  <c:v>10</c:v>
                </c:pt>
                <c:pt idx="2">
                  <c:v>10.050000000000001</c:v>
                </c:pt>
                <c:pt idx="3">
                  <c:v>10.06</c:v>
                </c:pt>
                <c:pt idx="4">
                  <c:v>12.05</c:v>
                </c:pt>
              </c:numCache>
            </c:numRef>
          </c:val>
          <c:extLst>
            <c:ext xmlns:c16="http://schemas.microsoft.com/office/drawing/2014/chart" uri="{C3380CC4-5D6E-409C-BE32-E72D297353CC}">
              <c16:uniqueId val="{00000000-C094-46A0-BF9B-CF3D6C5B6F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C094-46A0-BF9B-CF3D6C5B6F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23.73</c:v>
                </c:pt>
                <c:pt idx="1">
                  <c:v>10.46</c:v>
                </c:pt>
                <c:pt idx="2">
                  <c:v>21.63</c:v>
                </c:pt>
                <c:pt idx="3">
                  <c:v>25.51</c:v>
                </c:pt>
                <c:pt idx="4">
                  <c:v>33.119999999999997</c:v>
                </c:pt>
              </c:numCache>
            </c:numRef>
          </c:val>
          <c:extLst>
            <c:ext xmlns:c16="http://schemas.microsoft.com/office/drawing/2014/chart" uri="{C3380CC4-5D6E-409C-BE32-E72D297353CC}">
              <c16:uniqueId val="{00000000-E5A2-4640-A281-BF1B7E1933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E5A2-4640-A281-BF1B7E1933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101.38</c:v>
                </c:pt>
                <c:pt idx="1">
                  <c:v>79.03</c:v>
                </c:pt>
                <c:pt idx="2">
                  <c:v>40</c:v>
                </c:pt>
                <c:pt idx="3">
                  <c:v>46.77</c:v>
                </c:pt>
                <c:pt idx="4">
                  <c:v>74.94</c:v>
                </c:pt>
              </c:numCache>
            </c:numRef>
          </c:val>
          <c:extLst>
            <c:ext xmlns:c16="http://schemas.microsoft.com/office/drawing/2014/chart" uri="{C3380CC4-5D6E-409C-BE32-E72D297353CC}">
              <c16:uniqueId val="{00000000-731B-4F7D-9AA1-8ABBA26D8C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731B-4F7D-9AA1-8ABBA26D8C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257.62</c:v>
                </c:pt>
                <c:pt idx="1">
                  <c:v>244.62</c:v>
                </c:pt>
                <c:pt idx="2">
                  <c:v>232.86</c:v>
                </c:pt>
                <c:pt idx="3">
                  <c:v>213.96</c:v>
                </c:pt>
                <c:pt idx="4">
                  <c:v>202.97</c:v>
                </c:pt>
              </c:numCache>
            </c:numRef>
          </c:val>
          <c:extLst>
            <c:ext xmlns:c16="http://schemas.microsoft.com/office/drawing/2014/chart" uri="{C3380CC4-5D6E-409C-BE32-E72D297353CC}">
              <c16:uniqueId val="{00000000-E517-442A-B5EB-7ADB710EDC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E517-442A-B5EB-7ADB710EDC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93.35</c:v>
                </c:pt>
                <c:pt idx="1">
                  <c:v>90.4</c:v>
                </c:pt>
                <c:pt idx="2">
                  <c:v>87.23</c:v>
                </c:pt>
                <c:pt idx="3">
                  <c:v>92.47</c:v>
                </c:pt>
                <c:pt idx="4">
                  <c:v>89.68</c:v>
                </c:pt>
              </c:numCache>
            </c:numRef>
          </c:val>
          <c:extLst>
            <c:ext xmlns:c16="http://schemas.microsoft.com/office/drawing/2014/chart" uri="{C3380CC4-5D6E-409C-BE32-E72D297353CC}">
              <c16:uniqueId val="{00000000-ECD5-4A71-A42F-720F536554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ECD5-4A71-A42F-720F536554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300.33999999999997</c:v>
                </c:pt>
                <c:pt idx="1">
                  <c:v>308.5</c:v>
                </c:pt>
                <c:pt idx="2">
                  <c:v>320.95999999999998</c:v>
                </c:pt>
                <c:pt idx="3">
                  <c:v>300.88</c:v>
                </c:pt>
                <c:pt idx="4">
                  <c:v>311.57</c:v>
                </c:pt>
              </c:numCache>
            </c:numRef>
          </c:val>
          <c:extLst>
            <c:ext xmlns:c16="http://schemas.microsoft.com/office/drawing/2014/chart" uri="{C3380CC4-5D6E-409C-BE32-E72D297353CC}">
              <c16:uniqueId val="{00000000-9F80-47F9-8081-D8C65BECE4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9F80-47F9-8081-D8C65BECE4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桜川市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39845</v>
      </c>
      <c r="AM8" s="66"/>
      <c r="AN8" s="66"/>
      <c r="AO8" s="66"/>
      <c r="AP8" s="66"/>
      <c r="AQ8" s="66"/>
      <c r="AR8" s="66"/>
      <c r="AS8" s="66"/>
      <c r="AT8" s="37">
        <f>データ!$S$6</f>
        <v>180.06</v>
      </c>
      <c r="AU8" s="38"/>
      <c r="AV8" s="38"/>
      <c r="AW8" s="38"/>
      <c r="AX8" s="38"/>
      <c r="AY8" s="38"/>
      <c r="AZ8" s="38"/>
      <c r="BA8" s="38"/>
      <c r="BB8" s="55">
        <f>データ!$T$6</f>
        <v>221.29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67.89</v>
      </c>
      <c r="J10" s="38"/>
      <c r="K10" s="38"/>
      <c r="L10" s="38"/>
      <c r="M10" s="38"/>
      <c r="N10" s="38"/>
      <c r="O10" s="65"/>
      <c r="P10" s="55">
        <f>データ!$P$6</f>
        <v>88.63</v>
      </c>
      <c r="Q10" s="55"/>
      <c r="R10" s="55"/>
      <c r="S10" s="55"/>
      <c r="T10" s="55"/>
      <c r="U10" s="55"/>
      <c r="V10" s="55"/>
      <c r="W10" s="66">
        <f>データ!$Q$6</f>
        <v>5280</v>
      </c>
      <c r="X10" s="66"/>
      <c r="Y10" s="66"/>
      <c r="Z10" s="66"/>
      <c r="AA10" s="66"/>
      <c r="AB10" s="66"/>
      <c r="AC10" s="66"/>
      <c r="AD10" s="2"/>
      <c r="AE10" s="2"/>
      <c r="AF10" s="2"/>
      <c r="AG10" s="2"/>
      <c r="AH10" s="2"/>
      <c r="AI10" s="2"/>
      <c r="AJ10" s="2"/>
      <c r="AK10" s="2"/>
      <c r="AL10" s="66">
        <f>データ!$U$6</f>
        <v>35064</v>
      </c>
      <c r="AM10" s="66"/>
      <c r="AN10" s="66"/>
      <c r="AO10" s="66"/>
      <c r="AP10" s="66"/>
      <c r="AQ10" s="66"/>
      <c r="AR10" s="66"/>
      <c r="AS10" s="66"/>
      <c r="AT10" s="37">
        <f>データ!$V$6</f>
        <v>179.78</v>
      </c>
      <c r="AU10" s="38"/>
      <c r="AV10" s="38"/>
      <c r="AW10" s="38"/>
      <c r="AX10" s="38"/>
      <c r="AY10" s="38"/>
      <c r="AZ10" s="38"/>
      <c r="BA10" s="38"/>
      <c r="BB10" s="55">
        <f>データ!$W$6</f>
        <v>195.04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OPVg/wbkjQw3bu+VSgp89h7sWkrTWCNPO/1kMsmz7AiE8+tduPr+C6t48QElnQX17ygC8y6HTdMRlcvhSMFqg==" saltValue="5QKhqRri4DJBaV1wZ4KA1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82317</v>
      </c>
      <c r="D6" s="20">
        <f t="shared" si="3"/>
        <v>46</v>
      </c>
      <c r="E6" s="20">
        <f t="shared" si="3"/>
        <v>1</v>
      </c>
      <c r="F6" s="20">
        <f t="shared" si="3"/>
        <v>0</v>
      </c>
      <c r="G6" s="20">
        <f t="shared" si="3"/>
        <v>1</v>
      </c>
      <c r="H6" s="20" t="str">
        <f t="shared" si="3"/>
        <v>茨城県　桜川市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67.89</v>
      </c>
      <c r="P6" s="21">
        <f t="shared" si="3"/>
        <v>88.63</v>
      </c>
      <c r="Q6" s="21">
        <f t="shared" si="3"/>
        <v>5280</v>
      </c>
      <c r="R6" s="21">
        <f t="shared" si="3"/>
        <v>39845</v>
      </c>
      <c r="S6" s="21">
        <f t="shared" si="3"/>
        <v>180.06</v>
      </c>
      <c r="T6" s="21">
        <f t="shared" si="3"/>
        <v>221.29</v>
      </c>
      <c r="U6" s="21">
        <f t="shared" si="3"/>
        <v>35064</v>
      </c>
      <c r="V6" s="21">
        <f t="shared" si="3"/>
        <v>179.78</v>
      </c>
      <c r="W6" s="21">
        <f t="shared" si="3"/>
        <v>195.04</v>
      </c>
      <c r="X6" s="22">
        <f>IF(X7="",NA(),X7)</f>
        <v>96.33</v>
      </c>
      <c r="Y6" s="22">
        <f t="shared" ref="Y6:AG6" si="4">IF(Y7="",NA(),Y7)</f>
        <v>95.1</v>
      </c>
      <c r="Z6" s="22">
        <f t="shared" si="4"/>
        <v>91.32</v>
      </c>
      <c r="AA6" s="22">
        <f t="shared" si="4"/>
        <v>96.54</v>
      </c>
      <c r="AB6" s="22">
        <f t="shared" si="4"/>
        <v>93.48</v>
      </c>
      <c r="AC6" s="22">
        <f t="shared" si="4"/>
        <v>110.68</v>
      </c>
      <c r="AD6" s="22">
        <f t="shared" si="4"/>
        <v>110.66</v>
      </c>
      <c r="AE6" s="22">
        <f t="shared" si="4"/>
        <v>109.01</v>
      </c>
      <c r="AF6" s="22">
        <f t="shared" si="4"/>
        <v>108.83</v>
      </c>
      <c r="AG6" s="22">
        <f t="shared" si="4"/>
        <v>109.23</v>
      </c>
      <c r="AH6" s="21" t="str">
        <f>IF(AH7="","",IF(AH7="-","【-】","【"&amp;SUBSTITUTE(TEXT(AH7,"#,##0.00"),"-","△")&amp;"】"))</f>
        <v>【111.39】</v>
      </c>
      <c r="AI6" s="22">
        <f>IF(AI7="",NA(),AI7)</f>
        <v>23.73</v>
      </c>
      <c r="AJ6" s="22">
        <f t="shared" ref="AJ6:AR6" si="5">IF(AJ7="",NA(),AJ7)</f>
        <v>10.46</v>
      </c>
      <c r="AK6" s="22">
        <f t="shared" si="5"/>
        <v>21.63</v>
      </c>
      <c r="AL6" s="22">
        <f t="shared" si="5"/>
        <v>25.51</v>
      </c>
      <c r="AM6" s="22">
        <f t="shared" si="5"/>
        <v>33.119999999999997</v>
      </c>
      <c r="AN6" s="22">
        <f t="shared" si="5"/>
        <v>3.56</v>
      </c>
      <c r="AO6" s="22">
        <f t="shared" si="5"/>
        <v>2.74</v>
      </c>
      <c r="AP6" s="22">
        <f t="shared" si="5"/>
        <v>3.7</v>
      </c>
      <c r="AQ6" s="22">
        <f t="shared" si="5"/>
        <v>4.34</v>
      </c>
      <c r="AR6" s="22">
        <f t="shared" si="5"/>
        <v>4.6900000000000004</v>
      </c>
      <c r="AS6" s="21" t="str">
        <f>IF(AS7="","",IF(AS7="-","【-】","【"&amp;SUBSTITUTE(TEXT(AS7,"#,##0.00"),"-","△")&amp;"】"))</f>
        <v>【1.30】</v>
      </c>
      <c r="AT6" s="22">
        <f>IF(AT7="",NA(),AT7)</f>
        <v>101.38</v>
      </c>
      <c r="AU6" s="22">
        <f t="shared" ref="AU6:BC6" si="6">IF(AU7="",NA(),AU7)</f>
        <v>79.03</v>
      </c>
      <c r="AV6" s="22">
        <f t="shared" si="6"/>
        <v>40</v>
      </c>
      <c r="AW6" s="22">
        <f t="shared" si="6"/>
        <v>46.77</v>
      </c>
      <c r="AX6" s="22">
        <f t="shared" si="6"/>
        <v>74.94</v>
      </c>
      <c r="AY6" s="22">
        <f t="shared" si="6"/>
        <v>357.34</v>
      </c>
      <c r="AZ6" s="22">
        <f t="shared" si="6"/>
        <v>366.03</v>
      </c>
      <c r="BA6" s="22">
        <f t="shared" si="6"/>
        <v>365.18</v>
      </c>
      <c r="BB6" s="22">
        <f t="shared" si="6"/>
        <v>327.77</v>
      </c>
      <c r="BC6" s="22">
        <f t="shared" si="6"/>
        <v>338.02</v>
      </c>
      <c r="BD6" s="21" t="str">
        <f>IF(BD7="","",IF(BD7="-","【-】","【"&amp;SUBSTITUTE(TEXT(BD7,"#,##0.00"),"-","△")&amp;"】"))</f>
        <v>【261.51】</v>
      </c>
      <c r="BE6" s="22">
        <f>IF(BE7="",NA(),BE7)</f>
        <v>257.62</v>
      </c>
      <c r="BF6" s="22">
        <f t="shared" ref="BF6:BN6" si="7">IF(BF7="",NA(),BF7)</f>
        <v>244.62</v>
      </c>
      <c r="BG6" s="22">
        <f t="shared" si="7"/>
        <v>232.86</v>
      </c>
      <c r="BH6" s="22">
        <f t="shared" si="7"/>
        <v>213.96</v>
      </c>
      <c r="BI6" s="22">
        <f t="shared" si="7"/>
        <v>202.97</v>
      </c>
      <c r="BJ6" s="22">
        <f t="shared" si="7"/>
        <v>373.69</v>
      </c>
      <c r="BK6" s="22">
        <f t="shared" si="7"/>
        <v>370.12</v>
      </c>
      <c r="BL6" s="22">
        <f t="shared" si="7"/>
        <v>371.65</v>
      </c>
      <c r="BM6" s="22">
        <f t="shared" si="7"/>
        <v>397.1</v>
      </c>
      <c r="BN6" s="22">
        <f t="shared" si="7"/>
        <v>379.91</v>
      </c>
      <c r="BO6" s="21" t="str">
        <f>IF(BO7="","",IF(BO7="-","【-】","【"&amp;SUBSTITUTE(TEXT(BO7,"#,##0.00"),"-","△")&amp;"】"))</f>
        <v>【265.16】</v>
      </c>
      <c r="BP6" s="22">
        <f>IF(BP7="",NA(),BP7)</f>
        <v>93.35</v>
      </c>
      <c r="BQ6" s="22">
        <f t="shared" ref="BQ6:BY6" si="8">IF(BQ7="",NA(),BQ7)</f>
        <v>90.4</v>
      </c>
      <c r="BR6" s="22">
        <f t="shared" si="8"/>
        <v>87.23</v>
      </c>
      <c r="BS6" s="22">
        <f t="shared" si="8"/>
        <v>92.47</v>
      </c>
      <c r="BT6" s="22">
        <f t="shared" si="8"/>
        <v>89.68</v>
      </c>
      <c r="BU6" s="22">
        <f t="shared" si="8"/>
        <v>99.87</v>
      </c>
      <c r="BV6" s="22">
        <f t="shared" si="8"/>
        <v>100.42</v>
      </c>
      <c r="BW6" s="22">
        <f t="shared" si="8"/>
        <v>98.77</v>
      </c>
      <c r="BX6" s="22">
        <f t="shared" si="8"/>
        <v>95.79</v>
      </c>
      <c r="BY6" s="22">
        <f t="shared" si="8"/>
        <v>98.3</v>
      </c>
      <c r="BZ6" s="21" t="str">
        <f>IF(BZ7="","",IF(BZ7="-","【-】","【"&amp;SUBSTITUTE(TEXT(BZ7,"#,##0.00"),"-","△")&amp;"】"))</f>
        <v>【102.35】</v>
      </c>
      <c r="CA6" s="22">
        <f>IF(CA7="",NA(),CA7)</f>
        <v>300.33999999999997</v>
      </c>
      <c r="CB6" s="22">
        <f t="shared" ref="CB6:CJ6" si="9">IF(CB7="",NA(),CB7)</f>
        <v>308.5</v>
      </c>
      <c r="CC6" s="22">
        <f t="shared" si="9"/>
        <v>320.95999999999998</v>
      </c>
      <c r="CD6" s="22">
        <f t="shared" si="9"/>
        <v>300.88</v>
      </c>
      <c r="CE6" s="22">
        <f t="shared" si="9"/>
        <v>311.57</v>
      </c>
      <c r="CF6" s="22">
        <f t="shared" si="9"/>
        <v>171.81</v>
      </c>
      <c r="CG6" s="22">
        <f t="shared" si="9"/>
        <v>171.67</v>
      </c>
      <c r="CH6" s="22">
        <f t="shared" si="9"/>
        <v>173.67</v>
      </c>
      <c r="CI6" s="22">
        <f t="shared" si="9"/>
        <v>171.13</v>
      </c>
      <c r="CJ6" s="22">
        <f t="shared" si="9"/>
        <v>173.7</v>
      </c>
      <c r="CK6" s="21" t="str">
        <f>IF(CK7="","",IF(CK7="-","【-】","【"&amp;SUBSTITUTE(TEXT(CK7,"#,##0.00"),"-","△")&amp;"】"))</f>
        <v>【167.74】</v>
      </c>
      <c r="CL6" s="22">
        <f>IF(CL7="",NA(),CL7)</f>
        <v>68.459999999999994</v>
      </c>
      <c r="CM6" s="22">
        <f t="shared" ref="CM6:CU6" si="10">IF(CM7="",NA(),CM7)</f>
        <v>70.25</v>
      </c>
      <c r="CN6" s="22">
        <f t="shared" si="10"/>
        <v>71.7</v>
      </c>
      <c r="CO6" s="22">
        <f t="shared" si="10"/>
        <v>74.290000000000006</v>
      </c>
      <c r="CP6" s="22">
        <f t="shared" si="10"/>
        <v>68.75</v>
      </c>
      <c r="CQ6" s="22">
        <f t="shared" si="10"/>
        <v>60.03</v>
      </c>
      <c r="CR6" s="22">
        <f t="shared" si="10"/>
        <v>59.74</v>
      </c>
      <c r="CS6" s="22">
        <f t="shared" si="10"/>
        <v>59.67</v>
      </c>
      <c r="CT6" s="22">
        <f t="shared" si="10"/>
        <v>60.12</v>
      </c>
      <c r="CU6" s="22">
        <f t="shared" si="10"/>
        <v>60.34</v>
      </c>
      <c r="CV6" s="21" t="str">
        <f>IF(CV7="","",IF(CV7="-","【-】","【"&amp;SUBSTITUTE(TEXT(CV7,"#,##0.00"),"-","△")&amp;"】"))</f>
        <v>【60.29】</v>
      </c>
      <c r="CW6" s="22">
        <f>IF(CW7="",NA(),CW7)</f>
        <v>66.23</v>
      </c>
      <c r="CX6" s="22">
        <f t="shared" ref="CX6:DF6" si="11">IF(CX7="",NA(),CX7)</f>
        <v>64.239999999999995</v>
      </c>
      <c r="CY6" s="22">
        <f t="shared" si="11"/>
        <v>60.44</v>
      </c>
      <c r="CZ6" s="22">
        <f t="shared" si="11"/>
        <v>59.36</v>
      </c>
      <c r="DA6" s="22">
        <f t="shared" si="11"/>
        <v>63.69</v>
      </c>
      <c r="DB6" s="22">
        <f t="shared" si="11"/>
        <v>84.81</v>
      </c>
      <c r="DC6" s="22">
        <f t="shared" si="11"/>
        <v>84.8</v>
      </c>
      <c r="DD6" s="22">
        <f t="shared" si="11"/>
        <v>84.6</v>
      </c>
      <c r="DE6" s="22">
        <f t="shared" si="11"/>
        <v>84.24</v>
      </c>
      <c r="DF6" s="22">
        <f t="shared" si="11"/>
        <v>84.19</v>
      </c>
      <c r="DG6" s="21" t="str">
        <f>IF(DG7="","",IF(DG7="-","【-】","【"&amp;SUBSTITUTE(TEXT(DG7,"#,##0.00"),"-","△")&amp;"】"))</f>
        <v>【90.12】</v>
      </c>
      <c r="DH6" s="22">
        <f>IF(DH7="",NA(),DH7)</f>
        <v>57.61</v>
      </c>
      <c r="DI6" s="22">
        <f t="shared" ref="DI6:DQ6" si="12">IF(DI7="",NA(),DI7)</f>
        <v>59.04</v>
      </c>
      <c r="DJ6" s="22">
        <f t="shared" si="12"/>
        <v>60.65</v>
      </c>
      <c r="DK6" s="22">
        <f t="shared" si="12"/>
        <v>62.1</v>
      </c>
      <c r="DL6" s="22">
        <f t="shared" si="12"/>
        <v>63.47</v>
      </c>
      <c r="DM6" s="22">
        <f t="shared" si="12"/>
        <v>47.28</v>
      </c>
      <c r="DN6" s="22">
        <f t="shared" si="12"/>
        <v>47.66</v>
      </c>
      <c r="DO6" s="22">
        <f t="shared" si="12"/>
        <v>48.17</v>
      </c>
      <c r="DP6" s="22">
        <f t="shared" si="12"/>
        <v>48.83</v>
      </c>
      <c r="DQ6" s="22">
        <f t="shared" si="12"/>
        <v>49.96</v>
      </c>
      <c r="DR6" s="21" t="str">
        <f>IF(DR7="","",IF(DR7="-","【-】","【"&amp;SUBSTITUTE(TEXT(DR7,"#,##0.00"),"-","△")&amp;"】"))</f>
        <v>【50.88】</v>
      </c>
      <c r="DS6" s="22">
        <f>IF(DS7="",NA(),DS7)</f>
        <v>2.89</v>
      </c>
      <c r="DT6" s="22">
        <f t="shared" ref="DT6:EB6" si="13">IF(DT7="",NA(),DT7)</f>
        <v>10</v>
      </c>
      <c r="DU6" s="22">
        <f t="shared" si="13"/>
        <v>10.050000000000001</v>
      </c>
      <c r="DV6" s="22">
        <f t="shared" si="13"/>
        <v>10.06</v>
      </c>
      <c r="DW6" s="22">
        <f t="shared" si="13"/>
        <v>12.05</v>
      </c>
      <c r="DX6" s="22">
        <f t="shared" si="13"/>
        <v>12.19</v>
      </c>
      <c r="DY6" s="22">
        <f t="shared" si="13"/>
        <v>15.1</v>
      </c>
      <c r="DZ6" s="22">
        <f t="shared" si="13"/>
        <v>17.12</v>
      </c>
      <c r="EA6" s="22">
        <f t="shared" si="13"/>
        <v>18.18</v>
      </c>
      <c r="EB6" s="22">
        <f t="shared" si="13"/>
        <v>19.32</v>
      </c>
      <c r="EC6" s="21" t="str">
        <f>IF(EC7="","",IF(EC7="-","【-】","【"&amp;SUBSTITUTE(TEXT(EC7,"#,##0.00"),"-","△")&amp;"】"))</f>
        <v>【22.30】</v>
      </c>
      <c r="ED6" s="22">
        <f>IF(ED7="",NA(),ED7)</f>
        <v>0.63</v>
      </c>
      <c r="EE6" s="22">
        <f t="shared" ref="EE6:EM6" si="14">IF(EE7="",NA(),EE7)</f>
        <v>0.85</v>
      </c>
      <c r="EF6" s="22">
        <f t="shared" si="14"/>
        <v>0.05</v>
      </c>
      <c r="EG6" s="22">
        <f t="shared" si="14"/>
        <v>0.02</v>
      </c>
      <c r="EH6" s="22">
        <f t="shared" si="14"/>
        <v>0.06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82317</v>
      </c>
      <c r="D7" s="24">
        <v>46</v>
      </c>
      <c r="E7" s="24">
        <v>1</v>
      </c>
      <c r="F7" s="24">
        <v>0</v>
      </c>
      <c r="G7" s="24">
        <v>1</v>
      </c>
      <c r="H7" s="24" t="s">
        <v>93</v>
      </c>
      <c r="I7" s="24" t="s">
        <v>94</v>
      </c>
      <c r="J7" s="24" t="s">
        <v>95</v>
      </c>
      <c r="K7" s="24" t="s">
        <v>96</v>
      </c>
      <c r="L7" s="24" t="s">
        <v>97</v>
      </c>
      <c r="M7" s="24" t="s">
        <v>98</v>
      </c>
      <c r="N7" s="25" t="s">
        <v>99</v>
      </c>
      <c r="O7" s="25">
        <v>67.89</v>
      </c>
      <c r="P7" s="25">
        <v>88.63</v>
      </c>
      <c r="Q7" s="25">
        <v>5280</v>
      </c>
      <c r="R7" s="25">
        <v>39845</v>
      </c>
      <c r="S7" s="25">
        <v>180.06</v>
      </c>
      <c r="T7" s="25">
        <v>221.29</v>
      </c>
      <c r="U7" s="25">
        <v>35064</v>
      </c>
      <c r="V7" s="25">
        <v>179.78</v>
      </c>
      <c r="W7" s="25">
        <v>195.04</v>
      </c>
      <c r="X7" s="25">
        <v>96.33</v>
      </c>
      <c r="Y7" s="25">
        <v>95.1</v>
      </c>
      <c r="Z7" s="25">
        <v>91.32</v>
      </c>
      <c r="AA7" s="25">
        <v>96.54</v>
      </c>
      <c r="AB7" s="25">
        <v>93.48</v>
      </c>
      <c r="AC7" s="25">
        <v>110.68</v>
      </c>
      <c r="AD7" s="25">
        <v>110.66</v>
      </c>
      <c r="AE7" s="25">
        <v>109.01</v>
      </c>
      <c r="AF7" s="25">
        <v>108.83</v>
      </c>
      <c r="AG7" s="25">
        <v>109.23</v>
      </c>
      <c r="AH7" s="25">
        <v>111.39</v>
      </c>
      <c r="AI7" s="25">
        <v>23.73</v>
      </c>
      <c r="AJ7" s="25">
        <v>10.46</v>
      </c>
      <c r="AK7" s="25">
        <v>21.63</v>
      </c>
      <c r="AL7" s="25">
        <v>25.51</v>
      </c>
      <c r="AM7" s="25">
        <v>33.119999999999997</v>
      </c>
      <c r="AN7" s="25">
        <v>3.56</v>
      </c>
      <c r="AO7" s="25">
        <v>2.74</v>
      </c>
      <c r="AP7" s="25">
        <v>3.7</v>
      </c>
      <c r="AQ7" s="25">
        <v>4.34</v>
      </c>
      <c r="AR7" s="25">
        <v>4.6900000000000004</v>
      </c>
      <c r="AS7" s="25">
        <v>1.3</v>
      </c>
      <c r="AT7" s="25">
        <v>101.38</v>
      </c>
      <c r="AU7" s="25">
        <v>79.03</v>
      </c>
      <c r="AV7" s="25">
        <v>40</v>
      </c>
      <c r="AW7" s="25">
        <v>46.77</v>
      </c>
      <c r="AX7" s="25">
        <v>74.94</v>
      </c>
      <c r="AY7" s="25">
        <v>357.34</v>
      </c>
      <c r="AZ7" s="25">
        <v>366.03</v>
      </c>
      <c r="BA7" s="25">
        <v>365.18</v>
      </c>
      <c r="BB7" s="25">
        <v>327.77</v>
      </c>
      <c r="BC7" s="25">
        <v>338.02</v>
      </c>
      <c r="BD7" s="25">
        <v>261.51</v>
      </c>
      <c r="BE7" s="25">
        <v>257.62</v>
      </c>
      <c r="BF7" s="25">
        <v>244.62</v>
      </c>
      <c r="BG7" s="25">
        <v>232.86</v>
      </c>
      <c r="BH7" s="25">
        <v>213.96</v>
      </c>
      <c r="BI7" s="25">
        <v>202.97</v>
      </c>
      <c r="BJ7" s="25">
        <v>373.69</v>
      </c>
      <c r="BK7" s="25">
        <v>370.12</v>
      </c>
      <c r="BL7" s="25">
        <v>371.65</v>
      </c>
      <c r="BM7" s="25">
        <v>397.1</v>
      </c>
      <c r="BN7" s="25">
        <v>379.91</v>
      </c>
      <c r="BO7" s="25">
        <v>265.16000000000003</v>
      </c>
      <c r="BP7" s="25">
        <v>93.35</v>
      </c>
      <c r="BQ7" s="25">
        <v>90.4</v>
      </c>
      <c r="BR7" s="25">
        <v>87.23</v>
      </c>
      <c r="BS7" s="25">
        <v>92.47</v>
      </c>
      <c r="BT7" s="25">
        <v>89.68</v>
      </c>
      <c r="BU7" s="25">
        <v>99.87</v>
      </c>
      <c r="BV7" s="25">
        <v>100.42</v>
      </c>
      <c r="BW7" s="25">
        <v>98.77</v>
      </c>
      <c r="BX7" s="25">
        <v>95.79</v>
      </c>
      <c r="BY7" s="25">
        <v>98.3</v>
      </c>
      <c r="BZ7" s="25">
        <v>102.35</v>
      </c>
      <c r="CA7" s="25">
        <v>300.33999999999997</v>
      </c>
      <c r="CB7" s="25">
        <v>308.5</v>
      </c>
      <c r="CC7" s="25">
        <v>320.95999999999998</v>
      </c>
      <c r="CD7" s="25">
        <v>300.88</v>
      </c>
      <c r="CE7" s="25">
        <v>311.57</v>
      </c>
      <c r="CF7" s="25">
        <v>171.81</v>
      </c>
      <c r="CG7" s="25">
        <v>171.67</v>
      </c>
      <c r="CH7" s="25">
        <v>173.67</v>
      </c>
      <c r="CI7" s="25">
        <v>171.13</v>
      </c>
      <c r="CJ7" s="25">
        <v>173.7</v>
      </c>
      <c r="CK7" s="25">
        <v>167.74</v>
      </c>
      <c r="CL7" s="25">
        <v>68.459999999999994</v>
      </c>
      <c r="CM7" s="25">
        <v>70.25</v>
      </c>
      <c r="CN7" s="25">
        <v>71.7</v>
      </c>
      <c r="CO7" s="25">
        <v>74.290000000000006</v>
      </c>
      <c r="CP7" s="25">
        <v>68.75</v>
      </c>
      <c r="CQ7" s="25">
        <v>60.03</v>
      </c>
      <c r="CR7" s="25">
        <v>59.74</v>
      </c>
      <c r="CS7" s="25">
        <v>59.67</v>
      </c>
      <c r="CT7" s="25">
        <v>60.12</v>
      </c>
      <c r="CU7" s="25">
        <v>60.34</v>
      </c>
      <c r="CV7" s="25">
        <v>60.29</v>
      </c>
      <c r="CW7" s="25">
        <v>66.23</v>
      </c>
      <c r="CX7" s="25">
        <v>64.239999999999995</v>
      </c>
      <c r="CY7" s="25">
        <v>60.44</v>
      </c>
      <c r="CZ7" s="25">
        <v>59.36</v>
      </c>
      <c r="DA7" s="25">
        <v>63.69</v>
      </c>
      <c r="DB7" s="25">
        <v>84.81</v>
      </c>
      <c r="DC7" s="25">
        <v>84.8</v>
      </c>
      <c r="DD7" s="25">
        <v>84.6</v>
      </c>
      <c r="DE7" s="25">
        <v>84.24</v>
      </c>
      <c r="DF7" s="25">
        <v>84.19</v>
      </c>
      <c r="DG7" s="25">
        <v>90.12</v>
      </c>
      <c r="DH7" s="25">
        <v>57.61</v>
      </c>
      <c r="DI7" s="25">
        <v>59.04</v>
      </c>
      <c r="DJ7" s="25">
        <v>60.65</v>
      </c>
      <c r="DK7" s="25">
        <v>62.1</v>
      </c>
      <c r="DL7" s="25">
        <v>63.47</v>
      </c>
      <c r="DM7" s="25">
        <v>47.28</v>
      </c>
      <c r="DN7" s="25">
        <v>47.66</v>
      </c>
      <c r="DO7" s="25">
        <v>48.17</v>
      </c>
      <c r="DP7" s="25">
        <v>48.83</v>
      </c>
      <c r="DQ7" s="25">
        <v>49.96</v>
      </c>
      <c r="DR7" s="25">
        <v>50.88</v>
      </c>
      <c r="DS7" s="25">
        <v>2.89</v>
      </c>
      <c r="DT7" s="25">
        <v>10</v>
      </c>
      <c r="DU7" s="25">
        <v>10.050000000000001</v>
      </c>
      <c r="DV7" s="25">
        <v>10.06</v>
      </c>
      <c r="DW7" s="25">
        <v>12.05</v>
      </c>
      <c r="DX7" s="25">
        <v>12.19</v>
      </c>
      <c r="DY7" s="25">
        <v>15.1</v>
      </c>
      <c r="DZ7" s="25">
        <v>17.12</v>
      </c>
      <c r="EA7" s="25">
        <v>18.18</v>
      </c>
      <c r="EB7" s="25">
        <v>19.32</v>
      </c>
      <c r="EC7" s="25">
        <v>22.3</v>
      </c>
      <c r="ED7" s="25">
        <v>0.63</v>
      </c>
      <c r="EE7" s="25">
        <v>0.85</v>
      </c>
      <c r="EF7" s="25">
        <v>0.05</v>
      </c>
      <c r="EG7" s="25">
        <v>0.02</v>
      </c>
      <c r="EH7" s="25">
        <v>0.06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2023-01-23T00:08:52Z</cp:lastPrinted>
  <dcterms:created xsi:type="dcterms:W3CDTF">2022-12-01T00:54:42Z</dcterms:created>
  <dcterms:modified xsi:type="dcterms:W3CDTF">2023-02-13T09:25:49Z</dcterms:modified>
  <cp:category/>
</cp:coreProperties>
</file>