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26_かすみがうら市\"/>
    </mc:Choice>
  </mc:AlternateContent>
  <workbookProtection workbookAlgorithmName="SHA-512" workbookHashValue="Vd0yzBPUXT1qaNVC0D3xK4gcGaPEnsMg5TmJVMzOYI0CFvXFq9Lq6mJQ5iSoIbpVABtTrY0/geWj1dlNFA1ipA==" workbookSaltValue="gStalh8d+68d9Wyr8f6e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<sst xmlns="http://schemas.openxmlformats.org/spreadsheetml/2006/main" count="297" uniqueCount="118">
  <si>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</si>
  <si>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</si>
  <si>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</si>
  <si>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</si>
  <si>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</si>
  <si>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</si>
  <si>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</si>
  <si>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</si>
  <si>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</si>
  <si>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</si>
  <si>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</si>
  <si>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</si>
  <si>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</si>
  <si>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</si>
  <si>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</si>
  <si>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</si>
  <si>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</si>
  <si>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</si>
  <si>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</si>
  <si>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</si>
  <si>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</si>
  <si>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</si>
  <si>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</si>
  <si>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</si>
  <si>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</si>
  <si>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</si>
  <si>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</si>
  <si>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</si>
  <si>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</si>
  <si>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</si>
  <si>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</si>
  <si>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</si>
  <si>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</si>
  <si>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</si>
  <si>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</si>
  <si>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</si>
  <si>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</si>
  <si>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</si>
  <si>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</si>
  <si>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</si>
  <si>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</si>
  <si>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</si>
  <si>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</si>
  <si>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</si>
  <si>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</si>
  <si>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</si>
  <si>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</si>
  <si>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</si>
  <si>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</si>
  <si>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</si>
  <si>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</si>
  <si>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</si>
  <si>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</si>
  <si>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</si>
  <si>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</si>
  <si>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</si>
  <si>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</si>
  <si>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</si>
  <si>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</si>
  <si>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</si>
  <si>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</si>
  <si>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</si>
  <si>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</si>
  <si>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</si>
  <si>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</si>
  <si>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</si>
  <si>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</si>
  <si>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</si>
  <si>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</si>
  <si>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</si>
  <si>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</si>
  <si>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</si>
  <si>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</si>
  <si>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</si>
  <si>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</si>
  <si>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</si>
  <si>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</si>
  <si>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</si>
  <si>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</si>
  <si>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</si>
  <si>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</si>
  <si>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</si>
  <si>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</si>
  <si>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</si>
  <si>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</si>
  <si>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</si>
  <si>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</si>
  <si>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</si>
  <si>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</si>
  <si>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</si>
  <si>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</si>
  <si>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</si>
  <si>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</si>
  <si>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</si>
  <si>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</si>
  <si>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</si>
  <si>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</si>
  <si>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</si>
  <si>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</si>
  <si>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</si>
  <si>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</si>
  <si>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</si>
  <si>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</si>
  <si>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</si>
  <si>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</si>
  <si>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</si>
  <si>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</si>
  <si>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</si>
  <si>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</si>
  <si>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</si>
  <si>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</si>
  <si>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</si>
  <si>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</si>
  <si>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</si>
  <si>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</si>
  <si>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使用料収入は、加入世帯が少しずつ増えていることから増加となったものの、経常収益で最も高い割合を占めるのは一般会計補助金である。今後は、人口減少による使用料収入の減少が見込まれる一方、老朽化による維持修繕費の増加が見込まれることから、長期的な視点に立った計画的な経営改善に努めます。
②累積欠損金比率　0％ですが、一般会計補助金により維持できています。
③流動比率　流動負債は主に企業債であり、類似団体平均値を下回っていが、一般会計補助金により支払い能力は確保されている。
④企業債残高対事業規模比率　起債償還について使用料で賄えないため一般会計補助金で賄っていることから数値が0％となっています。起債残高は少しずつ減少しております。
⑤経費回収率　類似団体平均値を下回っているため、今後はさらなる経費削減と費用の計画的運用に努めます。
⑥汚水処理原価　ほぼ150円から160円前後で推移しており、類似団体平均値を大きく下回っていることから適正であると思われます。
⑦施設利用率　ほぼ類似団体平均値と同じであり、処理能力に対し有効に施設利用していることが分かります。
⑧水洗化率　少しずつ上昇しておりますが、まだ類似団体平均値を下回っており、引続き加入促進を行い、下水道接続率の向上に努めます。</t>
    <rPh sb="20" eb="21">
      <t>スコ</t>
    </rPh>
    <rPh sb="24" eb="25">
      <t>フ</t>
    </rPh>
    <rPh sb="71" eb="73">
      <t>コンゴ</t>
    </rPh>
    <rPh sb="77" eb="79">
      <t>ゲンショウ</t>
    </rPh>
    <rPh sb="88" eb="90">
      <t>ゲンショウ</t>
    </rPh>
    <rPh sb="91" eb="93">
      <t>ミコ</t>
    </rPh>
    <rPh sb="96" eb="98">
      <t>イッポウ</t>
    </rPh>
    <rPh sb="99" eb="102">
      <t>ロウキュウカ</t>
    </rPh>
    <rPh sb="105" eb="107">
      <t>イジ</t>
    </rPh>
    <rPh sb="107" eb="109">
      <t>シュウゼン</t>
    </rPh>
    <rPh sb="109" eb="110">
      <t>ヒ</t>
    </rPh>
    <rPh sb="111" eb="113">
      <t>ゾウカ</t>
    </rPh>
    <rPh sb="134" eb="137">
      <t>ケイカクテキ</t>
    </rPh>
    <rPh sb="138" eb="140">
      <t>ケイエイ</t>
    </rPh>
    <rPh sb="140" eb="142">
      <t>カイゼン</t>
    </rPh>
    <rPh sb="143" eb="144">
      <t>ツト</t>
    </rPh>
    <rPh sb="168" eb="171">
      <t>ホジョキン</t>
    </rPh>
    <rPh sb="219" eb="221">
      <t>イッパン</t>
    </rPh>
    <rPh sb="221" eb="223">
      <t>カイケイ</t>
    </rPh>
    <rPh sb="223" eb="226">
      <t>ホジョキン</t>
    </rPh>
    <rPh sb="229" eb="231">
      <t>シハラ</t>
    </rPh>
    <rPh sb="232" eb="234">
      <t>ノウリョク</t>
    </rPh>
    <rPh sb="235" eb="237">
      <t>カクホ</t>
    </rPh>
    <rPh sb="280" eb="283">
      <t>ホジョキン</t>
    </rPh>
    <rPh sb="332" eb="334">
      <t>ルイジ</t>
    </rPh>
    <rPh sb="334" eb="336">
      <t>ダンタイ</t>
    </rPh>
    <rPh sb="336" eb="339">
      <t>ヘイキンチ</t>
    </rPh>
    <rPh sb="340" eb="342">
      <t>シタマワ</t>
    </rPh>
    <rPh sb="349" eb="351">
      <t>コンゴ</t>
    </rPh>
    <rPh sb="356" eb="358">
      <t>ケイヒ</t>
    </rPh>
    <rPh sb="358" eb="360">
      <t>サクゲン</t>
    </rPh>
    <rPh sb="361" eb="363">
      <t>ヒヨウ</t>
    </rPh>
    <rPh sb="364" eb="367">
      <t>ケイカクテキ</t>
    </rPh>
    <rPh sb="367" eb="369">
      <t>ウンヨウ</t>
    </rPh>
    <rPh sb="370" eb="371">
      <t>ツト</t>
    </rPh>
    <rPh sb="457" eb="458">
      <t>オナ</t>
    </rPh>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</si>
  <si>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平成元年の整備開始後32年が経過し少しずつ老朽化が進んでいるが、耐用年数を超えた管渠はないことから、緊急的な箇所について更新を行っている状況です。
　現在処理場のストックマネジメント計画を策定中ですが、今後は管渠のストックマネジメント計画策定を検討し、計画的な老朽管対策に努めます。</t>
    <rPh sb="206" eb="208">
      <t>ジョウキョウ</t>
    </rPh>
    <rPh sb="215" eb="218">
      <t>ショリジョウ</t>
    </rPh>
    <rPh sb="229" eb="231">
      <t>ケイカク</t>
    </rPh>
    <rPh sb="232" eb="235">
      <t>サクテイチュウ</t>
    </rPh>
    <rPh sb="239" eb="241">
      <t>コンゴ</t>
    </rPh>
    <rPh sb="242" eb="244">
      <t>カンキョ</t>
    </rPh>
    <rPh sb="255" eb="257">
      <t>ケイカク</t>
    </rPh>
    <rPh sb="260" eb="262">
      <t>ケントウ</t>
    </rPh>
    <rPh sb="264" eb="267">
      <t>ケイカクテキ</t>
    </rPh>
    <rPh sb="268" eb="270">
      <t>ロウキュウ</t>
    </rPh>
    <rPh sb="270" eb="271">
      <t>カン</t>
    </rPh>
    <rPh sb="271" eb="273">
      <t>タイサク</t>
    </rPh>
    <rPh sb="274" eb="275">
      <t>ツト</t>
    </rPh>
    <phoneticPr fontId="4"/>
  </si>
  <si>
    <t>全体の数値を見ると、類似団体と比較して健全な数値が出ていることが分かります。
　今後は、管渠や処理場の老朽化が進んでいくことから、維持修繕費の増加が見込まれるため、ストックマネジメント計画に基づき、財源である下水道使用料等の傾向、また起債残高等を見極めながら、バランスのとれた計画的な維持修繕及び改修を行い、下水道事業の目的である水質保全に努めてまいります。
　そして、収入の多くを一般会計からの補助金に頼っていることから、引続き加入促進を行い下水道接続率を上げて、使用料の収益増を図り、繰入金の軽減に取組んでまいります。</t>
    <rPh sb="19" eb="21">
      <t>ケンゼン</t>
    </rPh>
    <rPh sb="47" eb="50">
      <t>ショリジョウ</t>
    </rPh>
    <rPh sb="65" eb="67">
      <t>イジ</t>
    </rPh>
    <rPh sb="67" eb="69">
      <t>シュウゼン</t>
    </rPh>
    <rPh sb="69" eb="70">
      <t>ヒ</t>
    </rPh>
    <rPh sb="74" eb="76">
      <t>ミコ</t>
    </rPh>
    <rPh sb="92" eb="94">
      <t>ケイカク</t>
    </rPh>
    <rPh sb="95" eb="96">
      <t>モト</t>
    </rPh>
    <rPh sb="99" eb="101">
      <t>ザイゲン</t>
    </rPh>
    <rPh sb="104" eb="107">
      <t>ゲスイドウ</t>
    </rPh>
    <rPh sb="107" eb="110">
      <t>シヨウリョウ</t>
    </rPh>
    <rPh sb="110" eb="111">
      <t>トウ</t>
    </rPh>
    <rPh sb="112" eb="114">
      <t>ケイコウ</t>
    </rPh>
    <rPh sb="117" eb="119">
      <t>キサイ</t>
    </rPh>
    <rPh sb="119" eb="121">
      <t>ザンダカ</t>
    </rPh>
    <rPh sb="121" eb="122">
      <t>トウ</t>
    </rPh>
    <rPh sb="123" eb="125">
      <t>ミキワ</t>
    </rPh>
    <rPh sb="138" eb="141">
      <t>ケイカクテキ</t>
    </rPh>
    <rPh sb="142" eb="144">
      <t>イジ</t>
    </rPh>
    <rPh sb="144" eb="146">
      <t>シュウゼン</t>
    </rPh>
    <rPh sb="146" eb="147">
      <t>オヨ</t>
    </rPh>
    <rPh sb="148" eb="150">
      <t>カイシュウ</t>
    </rPh>
    <rPh sb="151" eb="152">
      <t>オコナ</t>
    </rPh>
    <rPh sb="154" eb="157">
      <t>ゲスイドウ</t>
    </rPh>
    <rPh sb="157" eb="159">
      <t>ジギョウ</t>
    </rPh>
    <rPh sb="160" eb="162">
      <t>モクテキ</t>
    </rPh>
    <rPh sb="165" eb="167">
      <t>スイシツ</t>
    </rPh>
    <rPh sb="167" eb="169">
      <t>ホゼン</t>
    </rPh>
    <rPh sb="170" eb="171">
      <t>ツト</t>
    </rPh>
    <rPh sb="198" eb="201">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</si>
</sst>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9B-4706-AC3A-132A4ABFE1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6F9B-4706-AC3A-132A4ABFE1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45.79</c:v>
                </c:pt>
                <c:pt idx="4">
                  <c:v>45.79</c:v>
                </c:pt>
              </c:numCache>
            </c:numRef>
          </c:val>
          <c:extLst>
            <c:ext xmlns:c16="http://schemas.microsoft.com/office/drawing/2014/chart" uri="{C3380CC4-5D6E-409C-BE32-E72D297353CC}">
              <c16:uniqueId val="{00000000-34A3-426A-963C-2968D71F7C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45.68</c:v>
                </c:pt>
                <c:pt idx="4">
                  <c:v>45.87</c:v>
                </c:pt>
              </c:numCache>
            </c:numRef>
          </c:val>
          <c:smooth val="0"/>
          <c:extLst>
            <c:ext xmlns:c16="http://schemas.microsoft.com/office/drawing/2014/chart" uri="{C3380CC4-5D6E-409C-BE32-E72D297353CC}">
              <c16:uniqueId val="{00000001-34A3-426A-963C-2968D71F7C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75.14</c:v>
                </c:pt>
                <c:pt idx="4">
                  <c:v>77.489999999999995</c:v>
                </c:pt>
              </c:numCache>
            </c:numRef>
          </c:val>
          <c:extLst>
            <c:ext xmlns:c16="http://schemas.microsoft.com/office/drawing/2014/chart" uri="{C3380CC4-5D6E-409C-BE32-E72D297353CC}">
              <c16:uniqueId val="{00000000-9BDC-4B26-8BBB-AE0B85F6DF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87.96</c:v>
                </c:pt>
                <c:pt idx="4">
                  <c:v>87.65</c:v>
                </c:pt>
              </c:numCache>
            </c:numRef>
          </c:val>
          <c:smooth val="0"/>
          <c:extLst>
            <c:ext xmlns:c16="http://schemas.microsoft.com/office/drawing/2014/chart" uri="{C3380CC4-5D6E-409C-BE32-E72D297353CC}">
              <c16:uniqueId val="{00000001-9BDC-4B26-8BBB-AE0B85F6DF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104.18</c:v>
                </c:pt>
                <c:pt idx="4">
                  <c:v>100.55</c:v>
                </c:pt>
              </c:numCache>
            </c:numRef>
          </c:val>
          <c:extLst>
            <c:ext xmlns:c16="http://schemas.microsoft.com/office/drawing/2014/chart" uri="{C3380CC4-5D6E-409C-BE32-E72D297353CC}">
              <c16:uniqueId val="{00000000-3E97-49AC-8078-A195CEAE9F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103.34</c:v>
                </c:pt>
                <c:pt idx="4">
                  <c:v>102.7</c:v>
                </c:pt>
              </c:numCache>
            </c:numRef>
          </c:val>
          <c:smooth val="0"/>
          <c:extLst>
            <c:ext xmlns:c16="http://schemas.microsoft.com/office/drawing/2014/chart" uri="{C3380CC4-5D6E-409C-BE32-E72D297353CC}">
              <c16:uniqueId val="{00000001-3E97-49AC-8078-A195CEAE9F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2.98</c:v>
                </c:pt>
                <c:pt idx="4">
                  <c:v>5.96</c:v>
                </c:pt>
              </c:numCache>
            </c:numRef>
          </c:val>
          <c:extLst>
            <c:ext xmlns:c16="http://schemas.microsoft.com/office/drawing/2014/chart" uri="{C3380CC4-5D6E-409C-BE32-E72D297353CC}">
              <c16:uniqueId val="{00000000-FFD9-4298-8330-6D3316C518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27.82</c:v>
                </c:pt>
                <c:pt idx="4">
                  <c:v>29.24</c:v>
                </c:pt>
              </c:numCache>
            </c:numRef>
          </c:val>
          <c:smooth val="0"/>
          <c:extLst>
            <c:ext xmlns:c16="http://schemas.microsoft.com/office/drawing/2014/chart" uri="{C3380CC4-5D6E-409C-BE32-E72D297353CC}">
              <c16:uniqueId val="{00000001-FFD9-4298-8330-6D3316C518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F02-4455-8ED2-45DDE73F22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F02-4455-8ED2-45DDE73F22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C5-41B3-A0B8-052291C994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29.74</c:v>
                </c:pt>
                <c:pt idx="4">
                  <c:v>48.2</c:v>
                </c:pt>
              </c:numCache>
            </c:numRef>
          </c:val>
          <c:smooth val="0"/>
          <c:extLst>
            <c:ext xmlns:c16="http://schemas.microsoft.com/office/drawing/2014/chart" uri="{C3380CC4-5D6E-409C-BE32-E72D297353CC}">
              <c16:uniqueId val="{00000001-C4C5-41B3-A0B8-052291C994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4.47</c:v>
                </c:pt>
                <c:pt idx="4">
                  <c:v>19.100000000000001</c:v>
                </c:pt>
              </c:numCache>
            </c:numRef>
          </c:val>
          <c:extLst>
            <c:ext xmlns:c16="http://schemas.microsoft.com/office/drawing/2014/chart" uri="{C3380CC4-5D6E-409C-BE32-E72D297353CC}">
              <c16:uniqueId val="{00000000-825F-420A-9E31-16867BCBF9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53.44</c:v>
                </c:pt>
                <c:pt idx="4">
                  <c:v>46.85</c:v>
                </c:pt>
              </c:numCache>
            </c:numRef>
          </c:val>
          <c:smooth val="0"/>
          <c:extLst>
            <c:ext xmlns:c16="http://schemas.microsoft.com/office/drawing/2014/chart" uri="{C3380CC4-5D6E-409C-BE32-E72D297353CC}">
              <c16:uniqueId val="{00000001-825F-420A-9E31-16867BCBF9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88F-4476-A17F-8F8177CE59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1267.3900000000001</c:v>
                </c:pt>
                <c:pt idx="4">
                  <c:v>1268.6300000000001</c:v>
                </c:pt>
              </c:numCache>
            </c:numRef>
          </c:val>
          <c:smooth val="0"/>
          <c:extLst>
            <c:ext xmlns:c16="http://schemas.microsoft.com/office/drawing/2014/chart" uri="{C3380CC4-5D6E-409C-BE32-E72D297353CC}">
              <c16:uniqueId val="{00000001-F88F-4476-A17F-8F8177CE59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84.81</c:v>
                </c:pt>
                <c:pt idx="4">
                  <c:v>79.2</c:v>
                </c:pt>
              </c:numCache>
            </c:numRef>
          </c:val>
          <c:extLst>
            <c:ext xmlns:c16="http://schemas.microsoft.com/office/drawing/2014/chart" uri="{C3380CC4-5D6E-409C-BE32-E72D297353CC}">
              <c16:uniqueId val="{00000000-EFA6-43C7-878F-63C04A4816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84.3</c:v>
                </c:pt>
                <c:pt idx="4">
                  <c:v>82.88</c:v>
                </c:pt>
              </c:numCache>
            </c:numRef>
          </c:val>
          <c:smooth val="0"/>
          <c:extLst>
            <c:ext xmlns:c16="http://schemas.microsoft.com/office/drawing/2014/chart" uri="{C3380CC4-5D6E-409C-BE32-E72D297353CC}">
              <c16:uniqueId val="{00000001-EFA6-43C7-878F-63C04A4816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161.43</c:v>
                </c:pt>
              </c:numCache>
            </c:numRef>
          </c:val>
          <c:extLst>
            <c:ext xmlns:c16="http://schemas.microsoft.com/office/drawing/2014/chart" uri="{C3380CC4-5D6E-409C-BE32-E72D297353CC}">
              <c16:uniqueId val="{00000000-5B58-4270-A31B-35AC333961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185.47</c:v>
                </c:pt>
                <c:pt idx="4">
                  <c:v>187.76</c:v>
                </c:pt>
              </c:numCache>
            </c:numRef>
          </c:val>
          <c:smooth val="0"/>
          <c:extLst>
            <c:ext xmlns:c16="http://schemas.microsoft.com/office/drawing/2014/chart" uri="{C3380CC4-5D6E-409C-BE32-E72D297353CC}">
              <c16:uniqueId val="{00000001-5B58-4270-A31B-35AC333961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かすみがうら市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41200</v>
      </c>
      <c r="AM8" s="69"/>
      <c r="AN8" s="69"/>
      <c r="AO8" s="69"/>
      <c r="AP8" s="69"/>
      <c r="AQ8" s="69"/>
      <c r="AR8" s="69"/>
      <c r="AS8" s="69"/>
      <c r="AT8" s="68">
        <f>データ!T6</f>
        <v>156.6</v>
      </c>
      <c r="AU8" s="68"/>
      <c r="AV8" s="68"/>
      <c r="AW8" s="68"/>
      <c r="AX8" s="68"/>
      <c r="AY8" s="68"/>
      <c r="AZ8" s="68"/>
      <c r="BA8" s="68"/>
      <c r="BB8" s="68">
        <f>データ!U6</f>
        <v>263.08999999999997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59.82</v>
      </c>
      <c r="J10" s="68"/>
      <c r="K10" s="68"/>
      <c r="L10" s="68"/>
      <c r="M10" s="68"/>
      <c r="N10" s="68"/>
      <c r="O10" s="68"/>
      <c r="P10" s="68">
        <f>データ!P6</f>
        <v>12.39</v>
      </c>
      <c r="Q10" s="68"/>
      <c r="R10" s="68"/>
      <c r="S10" s="68"/>
      <c r="T10" s="68"/>
      <c r="U10" s="68"/>
      <c r="V10" s="68"/>
      <c r="W10" s="68">
        <f>データ!Q6</f>
        <v>82.31</v>
      </c>
      <c r="X10" s="68"/>
      <c r="Y10" s="68"/>
      <c r="Z10" s="68"/>
      <c r="AA10" s="68"/>
      <c r="AB10" s="68"/>
      <c r="AC10" s="68"/>
      <c r="AD10" s="69">
        <f>データ!R6</f>
        <v>2530</v>
      </c>
      <c r="AE10" s="69"/>
      <c r="AF10" s="69"/>
      <c r="AG10" s="69"/>
      <c r="AH10" s="69"/>
      <c r="AI10" s="69"/>
      <c r="AJ10" s="69"/>
      <c r="AK10" s="2"/>
      <c r="AL10" s="69">
        <f>データ!V6</f>
        <v>5074</v>
      </c>
      <c r="AM10" s="69"/>
      <c r="AN10" s="69"/>
      <c r="AO10" s="69"/>
      <c r="AP10" s="69"/>
      <c r="AQ10" s="69"/>
      <c r="AR10" s="69"/>
      <c r="AS10" s="69"/>
      <c r="AT10" s="68">
        <f>データ!W6</f>
        <v>2.93</v>
      </c>
      <c r="AU10" s="68"/>
      <c r="AV10" s="68"/>
      <c r="AW10" s="68"/>
      <c r="AX10" s="68"/>
      <c r="AY10" s="68"/>
      <c r="AZ10" s="68"/>
      <c r="BA10" s="68"/>
      <c r="BB10" s="68">
        <f>データ!X6</f>
        <v>1731.74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sX+gnjW9NoMoF7F8sfWBlvbfzMzzQUhz4KiaCWiDcOa5ujV9cLKQOKroscRphyIDvBV/UyCtNGULUVEVbEKLkQ==" saltValue="KYlSqxDxGWAfKnnyXPs4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82309</v>
      </c>
      <c r="D6" s="33">
        <f t="shared" si="3"/>
        <v>46</v>
      </c>
      <c r="E6" s="33">
        <f t="shared" si="3"/>
        <v>17</v>
      </c>
      <c r="F6" s="33">
        <f t="shared" si="3"/>
        <v>4</v>
      </c>
      <c r="G6" s="33">
        <f t="shared" si="3"/>
        <v>0</v>
      </c>
      <c r="H6" s="33" t="str">
        <f t="shared" si="3"/>
        <v>茨城県　かすみがうら市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59.82</v>
      </c>
      <c r="P6" s="34">
        <f t="shared" si="3"/>
        <v>12.39</v>
      </c>
      <c r="Q6" s="34">
        <f t="shared" si="3"/>
        <v>82.31</v>
      </c>
      <c r="R6" s="34">
        <f t="shared" si="3"/>
        <v>2530</v>
      </c>
      <c r="S6" s="34">
        <f t="shared" si="3"/>
        <v>41200</v>
      </c>
      <c r="T6" s="34">
        <f t="shared" si="3"/>
        <v>156.6</v>
      </c>
      <c r="U6" s="34">
        <f t="shared" si="3"/>
        <v>263.08999999999997</v>
      </c>
      <c r="V6" s="34">
        <f t="shared" si="3"/>
        <v>5074</v>
      </c>
      <c r="W6" s="34">
        <f t="shared" si="3"/>
        <v>2.93</v>
      </c>
      <c r="X6" s="34">
        <f t="shared" si="3"/>
        <v>1731.74</v>
      </c>
      <c r="Y6" s="35" t="str">
        <f>IF(Y7="",NA(),Y7)</f>
        <v>-</v>
      </c>
      <c r="Z6" s="35" t="str">
        <f t="shared" ref="Z6:AH6" si="4">IF(Z7="",NA(),Z7)</f>
        <v>-</v>
      </c>
      <c r="AA6" s="35" t="str">
        <f t="shared" si="4"/>
        <v>-</v>
      </c>
      <c r="AB6" s="35">
        <f t="shared" si="4"/>
        <v>104.18</v>
      </c>
      <c r="AC6" s="35">
        <f t="shared" si="4"/>
        <v>100.55</v>
      </c>
      <c r="AD6" s="35" t="str">
        <f t="shared" si="4"/>
        <v>-</v>
      </c>
      <c r="AE6" s="35" t="str">
        <f t="shared" si="4"/>
        <v>-</v>
      </c>
      <c r="AF6" s="35" t="str">
        <f t="shared" si="4"/>
        <v>-</v>
      </c>
      <c r="AG6" s="35">
        <f t="shared" si="4"/>
        <v>103.34</v>
      </c>
      <c r="AH6" s="35">
        <f t="shared" si="4"/>
        <v>102.7</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29.74</v>
      </c>
      <c r="AS6" s="35">
        <f t="shared" si="5"/>
        <v>48.2</v>
      </c>
      <c r="AT6" s="34" t="str">
        <f>IF(AT7="","",IF(AT7="-","【-】","【"&amp;SUBSTITUTE(TEXT(AT7,"#,##0.00"),"-","△")&amp;"】"))</f>
        <v>【61.55】</v>
      </c>
      <c r="AU6" s="35" t="str">
        <f>IF(AU7="",NA(),AU7)</f>
        <v>-</v>
      </c>
      <c r="AV6" s="35" t="str">
        <f t="shared" ref="AV6:BD6" si="6">IF(AV7="",NA(),AV7)</f>
        <v>-</v>
      </c>
      <c r="AW6" s="35" t="str">
        <f t="shared" si="6"/>
        <v>-</v>
      </c>
      <c r="AX6" s="35">
        <f t="shared" si="6"/>
        <v>4.47</v>
      </c>
      <c r="AY6" s="35">
        <f t="shared" si="6"/>
        <v>19.100000000000001</v>
      </c>
      <c r="AZ6" s="35" t="str">
        <f t="shared" si="6"/>
        <v>-</v>
      </c>
      <c r="BA6" s="35" t="str">
        <f t="shared" si="6"/>
        <v>-</v>
      </c>
      <c r="BB6" s="35" t="str">
        <f t="shared" si="6"/>
        <v>-</v>
      </c>
      <c r="BC6" s="35">
        <f t="shared" si="6"/>
        <v>53.44</v>
      </c>
      <c r="BD6" s="35">
        <f t="shared" si="6"/>
        <v>46.85</v>
      </c>
      <c r="BE6" s="34" t="str">
        <f>IF(BE7="","",IF(BE7="-","【-】","【"&amp;SUBSTITUTE(TEXT(BE7,"#,##0.00"),"-","△")&amp;"】"))</f>
        <v>【45.34】</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1267.3900000000001</v>
      </c>
      <c r="BO6" s="35">
        <f t="shared" si="7"/>
        <v>1268.6300000000001</v>
      </c>
      <c r="BP6" s="34" t="str">
        <f>IF(BP7="","",IF(BP7="-","【-】","【"&amp;SUBSTITUTE(TEXT(BP7,"#,##0.00"),"-","△")&amp;"】"))</f>
        <v>【1,260.21】</v>
      </c>
      <c r="BQ6" s="35" t="str">
        <f>IF(BQ7="",NA(),BQ7)</f>
        <v>-</v>
      </c>
      <c r="BR6" s="35" t="str">
        <f t="shared" ref="BR6:BZ6" si="8">IF(BR7="",NA(),BR7)</f>
        <v>-</v>
      </c>
      <c r="BS6" s="35" t="str">
        <f t="shared" si="8"/>
        <v>-</v>
      </c>
      <c r="BT6" s="35">
        <f t="shared" si="8"/>
        <v>84.81</v>
      </c>
      <c r="BU6" s="35">
        <f t="shared" si="8"/>
        <v>79.2</v>
      </c>
      <c r="BV6" s="35" t="str">
        <f t="shared" si="8"/>
        <v>-</v>
      </c>
      <c r="BW6" s="35" t="str">
        <f t="shared" si="8"/>
        <v>-</v>
      </c>
      <c r="BX6" s="35" t="str">
        <f t="shared" si="8"/>
        <v>-</v>
      </c>
      <c r="BY6" s="35">
        <f t="shared" si="8"/>
        <v>84.3</v>
      </c>
      <c r="BZ6" s="35">
        <f t="shared" si="8"/>
        <v>82.88</v>
      </c>
      <c r="CA6" s="34" t="str">
        <f>IF(CA7="","",IF(CA7="-","【-】","【"&amp;SUBSTITUTE(TEXT(CA7,"#,##0.00"),"-","△")&amp;"】"))</f>
        <v>【75.29】</v>
      </c>
      <c r="CB6" s="35" t="str">
        <f>IF(CB7="",NA(),CB7)</f>
        <v>-</v>
      </c>
      <c r="CC6" s="35" t="str">
        <f t="shared" ref="CC6:CK6" si="9">IF(CC7="",NA(),CC7)</f>
        <v>-</v>
      </c>
      <c r="CD6" s="35" t="str">
        <f t="shared" si="9"/>
        <v>-</v>
      </c>
      <c r="CE6" s="35">
        <f t="shared" si="9"/>
        <v>150</v>
      </c>
      <c r="CF6" s="35">
        <f t="shared" si="9"/>
        <v>161.43</v>
      </c>
      <c r="CG6" s="35" t="str">
        <f t="shared" si="9"/>
        <v>-</v>
      </c>
      <c r="CH6" s="35" t="str">
        <f t="shared" si="9"/>
        <v>-</v>
      </c>
      <c r="CI6" s="35" t="str">
        <f t="shared" si="9"/>
        <v>-</v>
      </c>
      <c r="CJ6" s="35">
        <f t="shared" si="9"/>
        <v>185.47</v>
      </c>
      <c r="CK6" s="35">
        <f t="shared" si="9"/>
        <v>187.76</v>
      </c>
      <c r="CL6" s="34" t="str">
        <f>IF(CL7="","",IF(CL7="-","【-】","【"&amp;SUBSTITUTE(TEXT(CL7,"#,##0.00"),"-","△")&amp;"】"))</f>
        <v>【215.41】</v>
      </c>
      <c r="CM6" s="35" t="str">
        <f>IF(CM7="",NA(),CM7)</f>
        <v>-</v>
      </c>
      <c r="CN6" s="35" t="str">
        <f t="shared" ref="CN6:CV6" si="10">IF(CN7="",NA(),CN7)</f>
        <v>-</v>
      </c>
      <c r="CO6" s="35" t="str">
        <f t="shared" si="10"/>
        <v>-</v>
      </c>
      <c r="CP6" s="35">
        <f t="shared" si="10"/>
        <v>45.79</v>
      </c>
      <c r="CQ6" s="35">
        <f t="shared" si="10"/>
        <v>45.79</v>
      </c>
      <c r="CR6" s="35" t="str">
        <f t="shared" si="10"/>
        <v>-</v>
      </c>
      <c r="CS6" s="35" t="str">
        <f t="shared" si="10"/>
        <v>-</v>
      </c>
      <c r="CT6" s="35" t="str">
        <f t="shared" si="10"/>
        <v>-</v>
      </c>
      <c r="CU6" s="35">
        <f t="shared" si="10"/>
        <v>45.68</v>
      </c>
      <c r="CV6" s="35">
        <f t="shared" si="10"/>
        <v>45.87</v>
      </c>
      <c r="CW6" s="34" t="str">
        <f>IF(CW7="","",IF(CW7="-","【-】","【"&amp;SUBSTITUTE(TEXT(CW7,"#,##0.00"),"-","△")&amp;"】"))</f>
        <v>【42.90】</v>
      </c>
      <c r="CX6" s="35" t="str">
        <f>IF(CX7="",NA(),CX7)</f>
        <v>-</v>
      </c>
      <c r="CY6" s="35" t="str">
        <f t="shared" ref="CY6:DG6" si="11">IF(CY7="",NA(),CY7)</f>
        <v>-</v>
      </c>
      <c r="CZ6" s="35" t="str">
        <f t="shared" si="11"/>
        <v>-</v>
      </c>
      <c r="DA6" s="35">
        <f t="shared" si="11"/>
        <v>75.14</v>
      </c>
      <c r="DB6" s="35">
        <f t="shared" si="11"/>
        <v>77.489999999999995</v>
      </c>
      <c r="DC6" s="35" t="str">
        <f t="shared" si="11"/>
        <v>-</v>
      </c>
      <c r="DD6" s="35" t="str">
        <f t="shared" si="11"/>
        <v>-</v>
      </c>
      <c r="DE6" s="35" t="str">
        <f t="shared" si="11"/>
        <v>-</v>
      </c>
      <c r="DF6" s="35">
        <f t="shared" si="11"/>
        <v>87.96</v>
      </c>
      <c r="DG6" s="35">
        <f t="shared" si="11"/>
        <v>87.65</v>
      </c>
      <c r="DH6" s="34" t="str">
        <f>IF(DH7="","",IF(DH7="-","【-】","【"&amp;SUBSTITUTE(TEXT(DH7,"#,##0.00"),"-","△")&amp;"】"))</f>
        <v>【84.75】</v>
      </c>
      <c r="DI6" s="35" t="str">
        <f>IF(DI7="",NA(),DI7)</f>
        <v>-</v>
      </c>
      <c r="DJ6" s="35" t="str">
        <f t="shared" ref="DJ6:DR6" si="12">IF(DJ7="",NA(),DJ7)</f>
        <v>-</v>
      </c>
      <c r="DK6" s="35" t="str">
        <f t="shared" si="12"/>
        <v>-</v>
      </c>
      <c r="DL6" s="35">
        <f t="shared" si="12"/>
        <v>2.98</v>
      </c>
      <c r="DM6" s="35">
        <f t="shared" si="12"/>
        <v>5.96</v>
      </c>
      <c r="DN6" s="35" t="str">
        <f t="shared" si="12"/>
        <v>-</v>
      </c>
      <c r="DO6" s="35" t="str">
        <f t="shared" si="12"/>
        <v>-</v>
      </c>
      <c r="DP6" s="35" t="str">
        <f t="shared" si="12"/>
        <v>-</v>
      </c>
      <c r="DQ6" s="35">
        <f t="shared" si="12"/>
        <v>27.82</v>
      </c>
      <c r="DR6" s="35">
        <f t="shared" si="12"/>
        <v>29.24</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0.04</v>
      </c>
      <c r="EN6" s="35">
        <f t="shared" si="14"/>
        <v>0.06</v>
      </c>
      <c r="EO6" s="34" t="str">
        <f>IF(EO7="","",IF(EO7="-","【-】","【"&amp;SUBSTITUTE(TEXT(EO7,"#,##0.00"),"-","△")&amp;"】"))</f>
        <v>【0.30】</v>
      </c>
    </row>
    <row r="7" spans="1:148" s="36" customFormat="1" x14ac:dyDescent="0.15">
      <c r="A7" s="28"/>
      <c r="B7" s="37">
        <v>2020</v>
      </c>
      <c r="C7" s="37">
        <v>82309</v>
      </c>
      <c r="D7" s="37">
        <v>46</v>
      </c>
      <c r="E7" s="37">
        <v>17</v>
      </c>
      <c r="F7" s="37">
        <v>4</v>
      </c>
      <c r="G7" s="37">
        <v>0</v>
      </c>
      <c r="H7" s="37" t="s">
        <v>96</v>
      </c>
      <c r="I7" s="37" t="s">
        <v>97</v>
      </c>
      <c r="J7" s="37" t="s">
        <v>98</v>
      </c>
      <c r="K7" s="37" t="s">
        <v>99</v>
      </c>
      <c r="L7" s="37" t="s">
        <v>100</v>
      </c>
      <c r="M7" s="37" t="s">
        <v>101</v>
      </c>
      <c r="N7" s="38" t="s">
        <v>102</v>
      </c>
      <c r="O7" s="38">
        <v>59.82</v>
      </c>
      <c r="P7" s="38">
        <v>12.39</v>
      </c>
      <c r="Q7" s="38">
        <v>82.31</v>
      </c>
      <c r="R7" s="38">
        <v>2530</v>
      </c>
      <c r="S7" s="38">
        <v>41200</v>
      </c>
      <c r="T7" s="38">
        <v>156.6</v>
      </c>
      <c r="U7" s="38">
        <v>263.08999999999997</v>
      </c>
      <c r="V7" s="38">
        <v>5074</v>
      </c>
      <c r="W7" s="38">
        <v>2.93</v>
      </c>
      <c r="X7" s="38">
        <v>1731.74</v>
      </c>
      <c r="Y7" s="38" t="s">
        <v>102</v>
      </c>
      <c r="Z7" s="38" t="s">
        <v>102</v>
      </c>
      <c r="AA7" s="38" t="s">
        <v>102</v>
      </c>
      <c r="AB7" s="38">
        <v>104.18</v>
      </c>
      <c r="AC7" s="38">
        <v>100.55</v>
      </c>
      <c r="AD7" s="38" t="s">
        <v>102</v>
      </c>
      <c r="AE7" s="38" t="s">
        <v>102</v>
      </c>
      <c r="AF7" s="38" t="s">
        <v>102</v>
      </c>
      <c r="AG7" s="38">
        <v>103.34</v>
      </c>
      <c r="AH7" s="38">
        <v>102.7</v>
      </c>
      <c r="AI7" s="38">
        <v>104.83</v>
      </c>
      <c r="AJ7" s="38" t="s">
        <v>102</v>
      </c>
      <c r="AK7" s="38" t="s">
        <v>102</v>
      </c>
      <c r="AL7" s="38" t="s">
        <v>102</v>
      </c>
      <c r="AM7" s="38">
        <v>0</v>
      </c>
      <c r="AN7" s="38">
        <v>0</v>
      </c>
      <c r="AO7" s="38" t="s">
        <v>102</v>
      </c>
      <c r="AP7" s="38" t="s">
        <v>102</v>
      </c>
      <c r="AQ7" s="38" t="s">
        <v>102</v>
      </c>
      <c r="AR7" s="38">
        <v>29.74</v>
      </c>
      <c r="AS7" s="38">
        <v>48.2</v>
      </c>
      <c r="AT7" s="38">
        <v>61.55</v>
      </c>
      <c r="AU7" s="38" t="s">
        <v>102</v>
      </c>
      <c r="AV7" s="38" t="s">
        <v>102</v>
      </c>
      <c r="AW7" s="38" t="s">
        <v>102</v>
      </c>
      <c r="AX7" s="38">
        <v>4.47</v>
      </c>
      <c r="AY7" s="38">
        <v>19.100000000000001</v>
      </c>
      <c r="AZ7" s="38" t="s">
        <v>102</v>
      </c>
      <c r="BA7" s="38" t="s">
        <v>102</v>
      </c>
      <c r="BB7" s="38" t="s">
        <v>102</v>
      </c>
      <c r="BC7" s="38">
        <v>53.44</v>
      </c>
      <c r="BD7" s="38">
        <v>46.85</v>
      </c>
      <c r="BE7" s="38">
        <v>45.34</v>
      </c>
      <c r="BF7" s="38" t="s">
        <v>102</v>
      </c>
      <c r="BG7" s="38" t="s">
        <v>102</v>
      </c>
      <c r="BH7" s="38" t="s">
        <v>102</v>
      </c>
      <c r="BI7" s="38">
        <v>0</v>
      </c>
      <c r="BJ7" s="38">
        <v>0</v>
      </c>
      <c r="BK7" s="38" t="s">
        <v>102</v>
      </c>
      <c r="BL7" s="38" t="s">
        <v>102</v>
      </c>
      <c r="BM7" s="38" t="s">
        <v>102</v>
      </c>
      <c r="BN7" s="38">
        <v>1267.3900000000001</v>
      </c>
      <c r="BO7" s="38">
        <v>1268.6300000000001</v>
      </c>
      <c r="BP7" s="38">
        <v>1260.21</v>
      </c>
      <c r="BQ7" s="38" t="s">
        <v>102</v>
      </c>
      <c r="BR7" s="38" t="s">
        <v>102</v>
      </c>
      <c r="BS7" s="38" t="s">
        <v>102</v>
      </c>
      <c r="BT7" s="38">
        <v>84.81</v>
      </c>
      <c r="BU7" s="38">
        <v>79.2</v>
      </c>
      <c r="BV7" s="38" t="s">
        <v>102</v>
      </c>
      <c r="BW7" s="38" t="s">
        <v>102</v>
      </c>
      <c r="BX7" s="38" t="s">
        <v>102</v>
      </c>
      <c r="BY7" s="38">
        <v>84.3</v>
      </c>
      <c r="BZ7" s="38">
        <v>82.88</v>
      </c>
      <c r="CA7" s="38">
        <v>75.290000000000006</v>
      </c>
      <c r="CB7" s="38" t="s">
        <v>102</v>
      </c>
      <c r="CC7" s="38" t="s">
        <v>102</v>
      </c>
      <c r="CD7" s="38" t="s">
        <v>102</v>
      </c>
      <c r="CE7" s="38">
        <v>150</v>
      </c>
      <c r="CF7" s="38">
        <v>161.43</v>
      </c>
      <c r="CG7" s="38" t="s">
        <v>102</v>
      </c>
      <c r="CH7" s="38" t="s">
        <v>102</v>
      </c>
      <c r="CI7" s="38" t="s">
        <v>102</v>
      </c>
      <c r="CJ7" s="38">
        <v>185.47</v>
      </c>
      <c r="CK7" s="38">
        <v>187.76</v>
      </c>
      <c r="CL7" s="38">
        <v>215.41</v>
      </c>
      <c r="CM7" s="38" t="s">
        <v>102</v>
      </c>
      <c r="CN7" s="38" t="s">
        <v>102</v>
      </c>
      <c r="CO7" s="38" t="s">
        <v>102</v>
      </c>
      <c r="CP7" s="38">
        <v>45.79</v>
      </c>
      <c r="CQ7" s="38">
        <v>45.79</v>
      </c>
      <c r="CR7" s="38" t="s">
        <v>102</v>
      </c>
      <c r="CS7" s="38" t="s">
        <v>102</v>
      </c>
      <c r="CT7" s="38" t="s">
        <v>102</v>
      </c>
      <c r="CU7" s="38">
        <v>45.68</v>
      </c>
      <c r="CV7" s="38">
        <v>45.87</v>
      </c>
      <c r="CW7" s="38">
        <v>42.9</v>
      </c>
      <c r="CX7" s="38" t="s">
        <v>102</v>
      </c>
      <c r="CY7" s="38" t="s">
        <v>102</v>
      </c>
      <c r="CZ7" s="38" t="s">
        <v>102</v>
      </c>
      <c r="DA7" s="38">
        <v>75.14</v>
      </c>
      <c r="DB7" s="38">
        <v>77.489999999999995</v>
      </c>
      <c r="DC7" s="38" t="s">
        <v>102</v>
      </c>
      <c r="DD7" s="38" t="s">
        <v>102</v>
      </c>
      <c r="DE7" s="38" t="s">
        <v>102</v>
      </c>
      <c r="DF7" s="38">
        <v>87.96</v>
      </c>
      <c r="DG7" s="38">
        <v>87.65</v>
      </c>
      <c r="DH7" s="38">
        <v>84.75</v>
      </c>
      <c r="DI7" s="38" t="s">
        <v>102</v>
      </c>
      <c r="DJ7" s="38" t="s">
        <v>102</v>
      </c>
      <c r="DK7" s="38" t="s">
        <v>102</v>
      </c>
      <c r="DL7" s="38">
        <v>2.98</v>
      </c>
      <c r="DM7" s="38">
        <v>5.96</v>
      </c>
      <c r="DN7" s="38" t="s">
        <v>102</v>
      </c>
      <c r="DO7" s="38" t="s">
        <v>102</v>
      </c>
      <c r="DP7" s="38" t="s">
        <v>102</v>
      </c>
      <c r="DQ7" s="38">
        <v>27.82</v>
      </c>
      <c r="DR7" s="38">
        <v>29.24</v>
      </c>
      <c r="DS7" s="38">
        <v>23.6</v>
      </c>
      <c r="DT7" s="38" t="s">
        <v>102</v>
      </c>
      <c r="DU7" s="38" t="s">
        <v>102</v>
      </c>
      <c r="DV7" s="38" t="s">
        <v>102</v>
      </c>
      <c r="DW7" s="38">
        <v>0</v>
      </c>
      <c r="DX7" s="38">
        <v>0</v>
      </c>
      <c r="DY7" s="38" t="s">
        <v>102</v>
      </c>
      <c r="DZ7" s="38" t="s">
        <v>102</v>
      </c>
      <c r="EA7" s="38" t="s">
        <v>102</v>
      </c>
      <c r="EB7" s="38">
        <v>0</v>
      </c>
      <c r="EC7" s="38">
        <v>0</v>
      </c>
      <c r="ED7" s="38">
        <v>0.01</v>
      </c>
      <c r="EE7" s="38" t="s">
        <v>102</v>
      </c>
      <c r="EF7" s="38" t="s">
        <v>102</v>
      </c>
      <c r="EG7" s="38" t="s">
        <v>102</v>
      </c>
      <c r="EH7" s="38">
        <v>0</v>
      </c>
      <c r="EI7" s="38">
        <v>0</v>
      </c>
      <c r="EJ7" s="38" t="s">
        <v>102</v>
      </c>
      <c r="EK7" s="38" t="s">
        <v>102</v>
      </c>
      <c r="EL7" s="38" t="s">
        <v>102</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2022-01-21T04:10:34Z</cp:lastPrinted>
  <dcterms:created xsi:type="dcterms:W3CDTF">2021-12-03T07:22:29Z</dcterms:created>
  <dcterms:modified xsi:type="dcterms:W3CDTF">2022-02-10T11:40:32Z</dcterms:modified>
  <cp:category/>
</cp:coreProperties>
</file>