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26_かすみがうら市\"/>
    </mc:Choice>
  </mc:AlternateContent>
  <workbookProtection workbookAlgorithmName="SHA-512" workbookHashValue="YiJDMJJpKZ7gvlKNfLPl0HMXQKDGXH45dTxJ8FEl+DiGNC/LQoua2QJNwSVEHnoJs3KAv0bL//o6vrTNOWe84w==" workbookSaltValue="srWcelqlUNISFSamw2+ufw==" workbookSpinCount="100000" lockStructure="1"/>
  <bookViews>
    <workbookView xWindow="0" yWindow="0" windowWidth="20490" windowHeight="88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W8" i="4"/>
  <c r="P8" i="4"/>
  <c r="B6"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<sst xmlns="http://schemas.openxmlformats.org/spreadsheetml/2006/main" count="275" uniqueCount="116">
  <si>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</si>
  <si>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</si>
  <si>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</si>
  <si>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</si>
  <si>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</si>
  <si>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</si>
  <si>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</si>
  <si>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</si>
  <si>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</si>
  <si>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</si>
  <si>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</si>
  <si>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</si>
  <si>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</si>
  <si>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</si>
  <si>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</si>
  <si>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</si>
  <si>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</si>
  <si>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</si>
  <si>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</si>
  <si>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</si>
  <si>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</si>
  <si>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</si>
  <si>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</si>
  <si>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</si>
  <si>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</si>
  <si>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</si>
  <si>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</si>
  <si>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</si>
  <si>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</si>
  <si>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</si>
  <si>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</si>
  <si>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</si>
  <si>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</si>
  <si>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</si>
  <si>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</si>
  <si>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</si>
  <si>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</si>
  <si>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</si>
  <si>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</si>
  <si>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</si>
  <si>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</si>
  <si>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</si>
  <si>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</si>
  <si>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</si>
  <si>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</si>
  <si>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</si>
  <si>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</si>
  <si>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</si>
  <si>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</si>
  <si>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</si>
  <si>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</si>
  <si>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</si>
  <si>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</si>
  <si>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</si>
  <si>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</si>
  <si>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</si>
  <si>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</si>
  <si>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</si>
  <si>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</si>
  <si>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</si>
  <si>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</si>
  <si>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</si>
  <si>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</si>
  <si>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</si>
  <si>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</si>
  <si>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</si>
  <si>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</si>
  <si>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</si>
  <si>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</si>
  <si>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</si>
  <si>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</si>
  <si>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</si>
  <si>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</si>
  <si>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</si>
  <si>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</si>
  <si>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</si>
  <si>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</si>
  <si>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</si>
  <si>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</si>
  <si>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</si>
  <si>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</si>
  <si>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</si>
  <si>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</si>
  <si>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</si>
  <si>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</si>
  <si>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</si>
  <si>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</si>
  <si>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</si>
  <si>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</si>
  <si>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</si>
  <si>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</si>
  <si>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</si>
  <si>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</si>
  <si>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</si>
  <si>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</si>
  <si>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</si>
  <si>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かすみがうら市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</si>
  <si>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</si>
  <si>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</si>
  <si>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</si>
  <si>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</si>
  <si>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</si>
  <si>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</si>
  <si>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</si>
  <si>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</si>
  <si>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</si>
  <si>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</si>
  <si>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</si>
  <si>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</si>
  <si>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</si>
  <si>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</si>
  <si>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</si>
  <si>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</si>
  <si>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平成31年度から法適用企業となったことから数値としては小さいが、個々の耐用年数に留意する必要がある。
②管渠老朽化率　耐用年数を経過した管渠がないため0％となっているが、実際の老朽具合について調査等により状況を把握していく必要がある。
③管渠改善率　平成元年の整備開始後33年が経過し少しずつ老朽化が進んでいるが、耐用年数を超えた管渠はないことから、緊急的な箇所について更新を行っている状況である。
　現在処理場のストックマネジメント計画を策定中であり、今後は管渠のストックマネジメント計画策定を検討し、計画的な老朽化対策に努めていく。</t>
    <rPh sb="271" eb="272">
      <t>カ</t>
    </rPh>
    <phoneticPr fontId="4"/>
  </si>
  <si>
    <t>全体の数値を見ると、類似団体と比較して健全な数値が出ていることが分かる。
　今後は、管渠や処理場の老朽化が進んでいくことから、維持修繕費の増加が見込まれるため、策定予定であるストックマネジメント計画に基づき、財源である下水道使用料等の傾向、また起債残高等を見極めながら、バランスのとれた計画的な維持修繕及び改修を行い、下水道事業の目的である水質保全に努めていく。
　そして、収入の多くを一般会計からの補助金に頼っていることから、引続き加入促進を行い下水道接続率を上げて、使用料の収益増を図り、繰入金の軽減に取組んでいく。</t>
    <phoneticPr fontId="4"/>
  </si>
  <si>
    <t>①経常収支比率　使用料収入において、加入世帯は少し増加したものの、収入額としては減少した。経常収益で最も高い割合を占める一般会計補助金も減となったが、比率としては向上した。今後は、人口減少による使用料収入の減少が見込まれる一方、老朽化による修繕費の増加が見込まれることから、長期的な視点に立った計画的な経営改善に努めていく。
②累積欠損金比率　0％だが、一般会計補助金により維持できている。
③流動比率　類似団体平均値を下回っているが、流動負債は主に企業債であり、一般会計補助金により支払能力は確保されている。
④企業債残高対事業規模比率　起債償還について、使用料収入では賄えずに一般会計補助金で補っているため、数値が0％となっている。起債残高は少しずつ減少している。
⑤経費回収率　前年度を下回り、類似団体平均値も下回っているため、今後はさらなる経費削減と費用の計画的運用に努めていく。
⑥汚水処理原価　増加傾向ではあるが、類似団体平均値を大きく下回っていることから適正であると思われる。
⑦施設利用率　ほぼ類似団体平均値と同じであり、処理能力に対し有効に施設利用していることが分かります。
⑧水洗化率　少しずつ上昇しているが、依然として類似団体平均値を下回っているため、引続き加入促進を行い、下水道接続率の向上に努めていく。</t>
    <rPh sb="68" eb="69">
      <t>ゲン</t>
    </rPh>
    <rPh sb="75" eb="77">
      <t>ヒリツ</t>
    </rPh>
    <rPh sb="81" eb="83">
      <t>コウジョウ</t>
    </rPh>
    <rPh sb="342" eb="345">
      <t>ゼンネンド</t>
    </rPh>
    <rPh sb="346" eb="348">
      <t>シタマワ</t>
    </rPh>
    <rPh sb="403" eb="405">
      <t>ゾウカ</t>
    </rPh>
    <rPh sb="405" eb="407">
      <t>ケイコウ</t>
    </rPh>
    <rPh sb="515" eb="517">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</si>
</sst>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6C8-4385-A010-E4267746D8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0.04</c:v>
                </c:pt>
                <c:pt idx="3">
                  <c:v>0.06</c:v>
                </c:pt>
                <c:pt idx="4">
                  <c:v>0.27</c:v>
                </c:pt>
              </c:numCache>
            </c:numRef>
          </c:val>
          <c:smooth val="0"/>
          <c:extLst>
            <c:ext xmlns:c16="http://schemas.microsoft.com/office/drawing/2014/chart" uri="{C3380CC4-5D6E-409C-BE32-E72D297353CC}">
              <c16:uniqueId val="{00000001-76C8-4385-A010-E4267746D8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45.79</c:v>
                </c:pt>
                <c:pt idx="3">
                  <c:v>45.79</c:v>
                </c:pt>
                <c:pt idx="4">
                  <c:v>45.79</c:v>
                </c:pt>
              </c:numCache>
            </c:numRef>
          </c:val>
          <c:extLst>
            <c:ext xmlns:c16="http://schemas.microsoft.com/office/drawing/2014/chart" uri="{C3380CC4-5D6E-409C-BE32-E72D297353CC}">
              <c16:uniqueId val="{00000000-50FA-4292-B9D5-F5D59B7763B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45.68</c:v>
                </c:pt>
                <c:pt idx="3">
                  <c:v>45.87</c:v>
                </c:pt>
                <c:pt idx="4">
                  <c:v>44.24</c:v>
                </c:pt>
              </c:numCache>
            </c:numRef>
          </c:val>
          <c:smooth val="0"/>
          <c:extLst>
            <c:ext xmlns:c16="http://schemas.microsoft.com/office/drawing/2014/chart" uri="{C3380CC4-5D6E-409C-BE32-E72D297353CC}">
              <c16:uniqueId val="{00000001-50FA-4292-B9D5-F5D59B7763B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75.14</c:v>
                </c:pt>
                <c:pt idx="3">
                  <c:v>77.489999999999995</c:v>
                </c:pt>
                <c:pt idx="4">
                  <c:v>79.19</c:v>
                </c:pt>
              </c:numCache>
            </c:numRef>
          </c:val>
          <c:extLst>
            <c:ext xmlns:c16="http://schemas.microsoft.com/office/drawing/2014/chart" uri="{C3380CC4-5D6E-409C-BE32-E72D297353CC}">
              <c16:uniqueId val="{00000000-2032-4512-8FF8-1FB93BACBD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87.96</c:v>
                </c:pt>
                <c:pt idx="3">
                  <c:v>87.65</c:v>
                </c:pt>
                <c:pt idx="4">
                  <c:v>88.15</c:v>
                </c:pt>
              </c:numCache>
            </c:numRef>
          </c:val>
          <c:smooth val="0"/>
          <c:extLst>
            <c:ext xmlns:c16="http://schemas.microsoft.com/office/drawing/2014/chart" uri="{C3380CC4-5D6E-409C-BE32-E72D297353CC}">
              <c16:uniqueId val="{00000001-2032-4512-8FF8-1FB93BACBD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104.18</c:v>
                </c:pt>
                <c:pt idx="3">
                  <c:v>100.55</c:v>
                </c:pt>
                <c:pt idx="4">
                  <c:v>102.54</c:v>
                </c:pt>
              </c:numCache>
            </c:numRef>
          </c:val>
          <c:extLst>
            <c:ext xmlns:c16="http://schemas.microsoft.com/office/drawing/2014/chart" uri="{C3380CC4-5D6E-409C-BE32-E72D297353CC}">
              <c16:uniqueId val="{00000000-2AF8-42C0-A983-4A4E4BDBB6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103.34</c:v>
                </c:pt>
                <c:pt idx="3">
                  <c:v>102.7</c:v>
                </c:pt>
                <c:pt idx="4">
                  <c:v>104.11</c:v>
                </c:pt>
              </c:numCache>
            </c:numRef>
          </c:val>
          <c:smooth val="0"/>
          <c:extLst>
            <c:ext xmlns:c16="http://schemas.microsoft.com/office/drawing/2014/chart" uri="{C3380CC4-5D6E-409C-BE32-E72D297353CC}">
              <c16:uniqueId val="{00000001-2AF8-42C0-A983-4A4E4BDBB6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2.98</c:v>
                </c:pt>
                <c:pt idx="3">
                  <c:v>5.96</c:v>
                </c:pt>
                <c:pt idx="4">
                  <c:v>8.94</c:v>
                </c:pt>
              </c:numCache>
            </c:numRef>
          </c:val>
          <c:extLst>
            <c:ext xmlns:c16="http://schemas.microsoft.com/office/drawing/2014/chart" uri="{C3380CC4-5D6E-409C-BE32-E72D297353CC}">
              <c16:uniqueId val="{00000000-DB33-4EA1-80B1-76278E48346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27.82</c:v>
                </c:pt>
                <c:pt idx="3">
                  <c:v>29.24</c:v>
                </c:pt>
                <c:pt idx="4">
                  <c:v>31.73</c:v>
                </c:pt>
              </c:numCache>
            </c:numRef>
          </c:val>
          <c:smooth val="0"/>
          <c:extLst>
            <c:ext xmlns:c16="http://schemas.microsoft.com/office/drawing/2014/chart" uri="{C3380CC4-5D6E-409C-BE32-E72D297353CC}">
              <c16:uniqueId val="{00000001-DB33-4EA1-80B1-76278E48346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D7C-4111-AB8D-059CB63C76A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D7C-4111-AB8D-059CB63C76A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864-40D8-A83C-9A7B44DF462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29.74</c:v>
                </c:pt>
                <c:pt idx="3">
                  <c:v>48.2</c:v>
                </c:pt>
                <c:pt idx="4">
                  <c:v>46.91</c:v>
                </c:pt>
              </c:numCache>
            </c:numRef>
          </c:val>
          <c:smooth val="0"/>
          <c:extLst>
            <c:ext xmlns:c16="http://schemas.microsoft.com/office/drawing/2014/chart" uri="{C3380CC4-5D6E-409C-BE32-E72D297353CC}">
              <c16:uniqueId val="{00000001-2864-40D8-A83C-9A7B44DF462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4.47</c:v>
                </c:pt>
                <c:pt idx="3">
                  <c:v>19.100000000000001</c:v>
                </c:pt>
                <c:pt idx="4">
                  <c:v>37.81</c:v>
                </c:pt>
              </c:numCache>
            </c:numRef>
          </c:val>
          <c:extLst>
            <c:ext xmlns:c16="http://schemas.microsoft.com/office/drawing/2014/chart" uri="{C3380CC4-5D6E-409C-BE32-E72D297353CC}">
              <c16:uniqueId val="{00000000-2E3A-4BF1-8942-B9A942CC4E0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53.44</c:v>
                </c:pt>
                <c:pt idx="3">
                  <c:v>46.85</c:v>
                </c:pt>
                <c:pt idx="4">
                  <c:v>44.35</c:v>
                </c:pt>
              </c:numCache>
            </c:numRef>
          </c:val>
          <c:smooth val="0"/>
          <c:extLst>
            <c:ext xmlns:c16="http://schemas.microsoft.com/office/drawing/2014/chart" uri="{C3380CC4-5D6E-409C-BE32-E72D297353CC}">
              <c16:uniqueId val="{00000001-2E3A-4BF1-8942-B9A942CC4E0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70A-4146-8563-14012FF730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1267.3900000000001</c:v>
                </c:pt>
                <c:pt idx="3">
                  <c:v>1268.6300000000001</c:v>
                </c:pt>
                <c:pt idx="4">
                  <c:v>1283.69</c:v>
                </c:pt>
              </c:numCache>
            </c:numRef>
          </c:val>
          <c:smooth val="0"/>
          <c:extLst>
            <c:ext xmlns:c16="http://schemas.microsoft.com/office/drawing/2014/chart" uri="{C3380CC4-5D6E-409C-BE32-E72D297353CC}">
              <c16:uniqueId val="{00000001-D70A-4146-8563-14012FF730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84.81</c:v>
                </c:pt>
                <c:pt idx="3">
                  <c:v>79.2</c:v>
                </c:pt>
                <c:pt idx="4">
                  <c:v>75.97</c:v>
                </c:pt>
              </c:numCache>
            </c:numRef>
          </c:val>
          <c:extLst>
            <c:ext xmlns:c16="http://schemas.microsoft.com/office/drawing/2014/chart" uri="{C3380CC4-5D6E-409C-BE32-E72D297353CC}">
              <c16:uniqueId val="{00000000-B62B-464D-A06A-342B30A9B4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84.3</c:v>
                </c:pt>
                <c:pt idx="3">
                  <c:v>82.88</c:v>
                </c:pt>
                <c:pt idx="4">
                  <c:v>82.53</c:v>
                </c:pt>
              </c:numCache>
            </c:numRef>
          </c:val>
          <c:smooth val="0"/>
          <c:extLst>
            <c:ext xmlns:c16="http://schemas.microsoft.com/office/drawing/2014/chart" uri="{C3380CC4-5D6E-409C-BE32-E72D297353CC}">
              <c16:uniqueId val="{00000001-B62B-464D-A06A-342B30A9B4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161.43</c:v>
                </c:pt>
                <c:pt idx="4">
                  <c:v>168.04</c:v>
                </c:pt>
              </c:numCache>
            </c:numRef>
          </c:val>
          <c:extLst>
            <c:ext xmlns:c16="http://schemas.microsoft.com/office/drawing/2014/chart" uri="{C3380CC4-5D6E-409C-BE32-E72D297353CC}">
              <c16:uniqueId val="{00000000-0C6A-4742-A42F-E1CC7E1A88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185.47</c:v>
                </c:pt>
                <c:pt idx="3">
                  <c:v>187.76</c:v>
                </c:pt>
                <c:pt idx="4">
                  <c:v>190.48</c:v>
                </c:pt>
              </c:numCache>
            </c:numRef>
          </c:val>
          <c:smooth val="0"/>
          <c:extLst>
            <c:ext xmlns:c16="http://schemas.microsoft.com/office/drawing/2014/chart" uri="{C3380CC4-5D6E-409C-BE32-E72D297353CC}">
              <c16:uniqueId val="{00000001-0C6A-4742-A42F-E1CC7E1A88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84" zoomScaleNormal="84"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かすみがうら市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40737</v>
      </c>
      <c r="AM8" s="42"/>
      <c r="AN8" s="42"/>
      <c r="AO8" s="42"/>
      <c r="AP8" s="42"/>
      <c r="AQ8" s="42"/>
      <c r="AR8" s="42"/>
      <c r="AS8" s="42"/>
      <c r="AT8" s="35">
        <f>データ!T6</f>
        <v>156.6</v>
      </c>
      <c r="AU8" s="35"/>
      <c r="AV8" s="35"/>
      <c r="AW8" s="35"/>
      <c r="AX8" s="35"/>
      <c r="AY8" s="35"/>
      <c r="AZ8" s="35"/>
      <c r="BA8" s="35"/>
      <c r="BB8" s="35">
        <f>データ!U6</f>
        <v>260.13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61.49</v>
      </c>
      <c r="J10" s="35"/>
      <c r="K10" s="35"/>
      <c r="L10" s="35"/>
      <c r="M10" s="35"/>
      <c r="N10" s="35"/>
      <c r="O10" s="35"/>
      <c r="P10" s="35">
        <f>データ!P6</f>
        <v>12.19</v>
      </c>
      <c r="Q10" s="35"/>
      <c r="R10" s="35"/>
      <c r="S10" s="35"/>
      <c r="T10" s="35"/>
      <c r="U10" s="35"/>
      <c r="V10" s="35"/>
      <c r="W10" s="35">
        <f>データ!Q6</f>
        <v>79.430000000000007</v>
      </c>
      <c r="X10" s="35"/>
      <c r="Y10" s="35"/>
      <c r="Z10" s="35"/>
      <c r="AA10" s="35"/>
      <c r="AB10" s="35"/>
      <c r="AC10" s="35"/>
      <c r="AD10" s="42">
        <f>データ!R6</f>
        <v>2530</v>
      </c>
      <c r="AE10" s="42"/>
      <c r="AF10" s="42"/>
      <c r="AG10" s="42"/>
      <c r="AH10" s="42"/>
      <c r="AI10" s="42"/>
      <c r="AJ10" s="42"/>
      <c r="AK10" s="2"/>
      <c r="AL10" s="42">
        <f>データ!V6</f>
        <v>4950</v>
      </c>
      <c r="AM10" s="42"/>
      <c r="AN10" s="42"/>
      <c r="AO10" s="42"/>
      <c r="AP10" s="42"/>
      <c r="AQ10" s="42"/>
      <c r="AR10" s="42"/>
      <c r="AS10" s="42"/>
      <c r="AT10" s="35">
        <f>データ!W6</f>
        <v>2.93</v>
      </c>
      <c r="AU10" s="35"/>
      <c r="AV10" s="35"/>
      <c r="AW10" s="35"/>
      <c r="AX10" s="35"/>
      <c r="AY10" s="35"/>
      <c r="AZ10" s="35"/>
      <c r="BA10" s="35"/>
      <c r="BB10" s="35">
        <f>データ!X6</f>
        <v>1689.42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U9EdcZgFCvyxw7qjdNRpiVoLfofZJdYtVHDq3tCz11O5EfhD1ZdFypToXkxAN/PLfxiptmkq2lJMh2nRQH6i6g==" saltValue="eSFTL5i5snhc844qpBctl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82309</v>
      </c>
      <c r="D6" s="19">
        <f t="shared" si="3"/>
        <v>46</v>
      </c>
      <c r="E6" s="19">
        <f t="shared" si="3"/>
        <v>17</v>
      </c>
      <c r="F6" s="19">
        <f t="shared" si="3"/>
        <v>4</v>
      </c>
      <c r="G6" s="19">
        <f t="shared" si="3"/>
        <v>0</v>
      </c>
      <c r="H6" s="19" t="str">
        <f t="shared" si="3"/>
        <v>茨城県　かすみがうら市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61.49</v>
      </c>
      <c r="P6" s="20">
        <f t="shared" si="3"/>
        <v>12.19</v>
      </c>
      <c r="Q6" s="20">
        <f t="shared" si="3"/>
        <v>79.430000000000007</v>
      </c>
      <c r="R6" s="20">
        <f t="shared" si="3"/>
        <v>2530</v>
      </c>
      <c r="S6" s="20">
        <f t="shared" si="3"/>
        <v>40737</v>
      </c>
      <c r="T6" s="20">
        <f t="shared" si="3"/>
        <v>156.6</v>
      </c>
      <c r="U6" s="20">
        <f t="shared" si="3"/>
        <v>260.13</v>
      </c>
      <c r="V6" s="20">
        <f t="shared" si="3"/>
        <v>4950</v>
      </c>
      <c r="W6" s="20">
        <f t="shared" si="3"/>
        <v>2.93</v>
      </c>
      <c r="X6" s="20">
        <f t="shared" si="3"/>
        <v>1689.42</v>
      </c>
      <c r="Y6" s="21" t="str">
        <f>IF(Y7="",NA(),Y7)</f>
        <v>-</v>
      </c>
      <c r="Z6" s="21" t="str">
        <f t="shared" ref="Z6:AH6" si="4">IF(Z7="",NA(),Z7)</f>
        <v>-</v>
      </c>
      <c r="AA6" s="21">
        <f t="shared" si="4"/>
        <v>104.18</v>
      </c>
      <c r="AB6" s="21">
        <f t="shared" si="4"/>
        <v>100.55</v>
      </c>
      <c r="AC6" s="21">
        <f t="shared" si="4"/>
        <v>102.54</v>
      </c>
      <c r="AD6" s="21" t="str">
        <f t="shared" si="4"/>
        <v>-</v>
      </c>
      <c r="AE6" s="21" t="str">
        <f t="shared" si="4"/>
        <v>-</v>
      </c>
      <c r="AF6" s="21">
        <f t="shared" si="4"/>
        <v>103.34</v>
      </c>
      <c r="AG6" s="21">
        <f t="shared" si="4"/>
        <v>102.7</v>
      </c>
      <c r="AH6" s="21">
        <f t="shared" si="4"/>
        <v>104.11</v>
      </c>
      <c r="AI6" s="20" t="str">
        <f>IF(AI7="","",IF(AI7="-","【-】","【"&amp;SUBSTITUTE(TEXT(AI7,"#,##0.00"),"-","△")&amp;"】"))</f>
        <v>【105.35】</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29.74</v>
      </c>
      <c r="AR6" s="21">
        <f t="shared" si="5"/>
        <v>48.2</v>
      </c>
      <c r="AS6" s="21">
        <f t="shared" si="5"/>
        <v>46.91</v>
      </c>
      <c r="AT6" s="20" t="str">
        <f>IF(AT7="","",IF(AT7="-","【-】","【"&amp;SUBSTITUTE(TEXT(AT7,"#,##0.00"),"-","△")&amp;"】"))</f>
        <v>【63.89】</v>
      </c>
      <c r="AU6" s="21" t="str">
        <f>IF(AU7="",NA(),AU7)</f>
        <v>-</v>
      </c>
      <c r="AV6" s="21" t="str">
        <f t="shared" ref="AV6:BD6" si="6">IF(AV7="",NA(),AV7)</f>
        <v>-</v>
      </c>
      <c r="AW6" s="21">
        <f t="shared" si="6"/>
        <v>4.47</v>
      </c>
      <c r="AX6" s="21">
        <f t="shared" si="6"/>
        <v>19.100000000000001</v>
      </c>
      <c r="AY6" s="21">
        <f t="shared" si="6"/>
        <v>37.81</v>
      </c>
      <c r="AZ6" s="21" t="str">
        <f t="shared" si="6"/>
        <v>-</v>
      </c>
      <c r="BA6" s="21" t="str">
        <f t="shared" si="6"/>
        <v>-</v>
      </c>
      <c r="BB6" s="21">
        <f t="shared" si="6"/>
        <v>53.44</v>
      </c>
      <c r="BC6" s="21">
        <f t="shared" si="6"/>
        <v>46.85</v>
      </c>
      <c r="BD6" s="21">
        <f t="shared" si="6"/>
        <v>44.35</v>
      </c>
      <c r="BE6" s="20" t="str">
        <f>IF(BE7="","",IF(BE7="-","【-】","【"&amp;SUBSTITUTE(TEXT(BE7,"#,##0.00"),"-","△")&amp;"】"))</f>
        <v>【44.07】</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1267.3900000000001</v>
      </c>
      <c r="BN6" s="21">
        <f t="shared" si="7"/>
        <v>1268.6300000000001</v>
      </c>
      <c r="BO6" s="21">
        <f t="shared" si="7"/>
        <v>1283.69</v>
      </c>
      <c r="BP6" s="20" t="str">
        <f>IF(BP7="","",IF(BP7="-","【-】","【"&amp;SUBSTITUTE(TEXT(BP7,"#,##0.00"),"-","△")&amp;"】"))</f>
        <v>【1,201.79】</v>
      </c>
      <c r="BQ6" s="21" t="str">
        <f>IF(BQ7="",NA(),BQ7)</f>
        <v>-</v>
      </c>
      <c r="BR6" s="21" t="str">
        <f t="shared" ref="BR6:BZ6" si="8">IF(BR7="",NA(),BR7)</f>
        <v>-</v>
      </c>
      <c r="BS6" s="21">
        <f t="shared" si="8"/>
        <v>84.81</v>
      </c>
      <c r="BT6" s="21">
        <f t="shared" si="8"/>
        <v>79.2</v>
      </c>
      <c r="BU6" s="21">
        <f t="shared" si="8"/>
        <v>75.97</v>
      </c>
      <c r="BV6" s="21" t="str">
        <f t="shared" si="8"/>
        <v>-</v>
      </c>
      <c r="BW6" s="21" t="str">
        <f t="shared" si="8"/>
        <v>-</v>
      </c>
      <c r="BX6" s="21">
        <f t="shared" si="8"/>
        <v>84.3</v>
      </c>
      <c r="BY6" s="21">
        <f t="shared" si="8"/>
        <v>82.88</v>
      </c>
      <c r="BZ6" s="21">
        <f t="shared" si="8"/>
        <v>82.53</v>
      </c>
      <c r="CA6" s="20" t="str">
        <f>IF(CA7="","",IF(CA7="-","【-】","【"&amp;SUBSTITUTE(TEXT(CA7,"#,##0.00"),"-","△")&amp;"】"))</f>
        <v>【75.31】</v>
      </c>
      <c r="CB6" s="21" t="str">
        <f>IF(CB7="",NA(),CB7)</f>
        <v>-</v>
      </c>
      <c r="CC6" s="21" t="str">
        <f t="shared" ref="CC6:CK6" si="9">IF(CC7="",NA(),CC7)</f>
        <v>-</v>
      </c>
      <c r="CD6" s="21">
        <f t="shared" si="9"/>
        <v>150</v>
      </c>
      <c r="CE6" s="21">
        <f t="shared" si="9"/>
        <v>161.43</v>
      </c>
      <c r="CF6" s="21">
        <f t="shared" si="9"/>
        <v>168.04</v>
      </c>
      <c r="CG6" s="21" t="str">
        <f t="shared" si="9"/>
        <v>-</v>
      </c>
      <c r="CH6" s="21" t="str">
        <f t="shared" si="9"/>
        <v>-</v>
      </c>
      <c r="CI6" s="21">
        <f t="shared" si="9"/>
        <v>185.47</v>
      </c>
      <c r="CJ6" s="21">
        <f t="shared" si="9"/>
        <v>187.76</v>
      </c>
      <c r="CK6" s="21">
        <f t="shared" si="9"/>
        <v>190.48</v>
      </c>
      <c r="CL6" s="20" t="str">
        <f>IF(CL7="","",IF(CL7="-","【-】","【"&amp;SUBSTITUTE(TEXT(CL7,"#,##0.00"),"-","△")&amp;"】"))</f>
        <v>【216.39】</v>
      </c>
      <c r="CM6" s="21" t="str">
        <f>IF(CM7="",NA(),CM7)</f>
        <v>-</v>
      </c>
      <c r="CN6" s="21" t="str">
        <f t="shared" ref="CN6:CV6" si="10">IF(CN7="",NA(),CN7)</f>
        <v>-</v>
      </c>
      <c r="CO6" s="21">
        <f t="shared" si="10"/>
        <v>45.79</v>
      </c>
      <c r="CP6" s="21">
        <f t="shared" si="10"/>
        <v>45.79</v>
      </c>
      <c r="CQ6" s="21">
        <f t="shared" si="10"/>
        <v>45.79</v>
      </c>
      <c r="CR6" s="21" t="str">
        <f t="shared" si="10"/>
        <v>-</v>
      </c>
      <c r="CS6" s="21" t="str">
        <f t="shared" si="10"/>
        <v>-</v>
      </c>
      <c r="CT6" s="21">
        <f t="shared" si="10"/>
        <v>45.68</v>
      </c>
      <c r="CU6" s="21">
        <f t="shared" si="10"/>
        <v>45.87</v>
      </c>
      <c r="CV6" s="21">
        <f t="shared" si="10"/>
        <v>44.24</v>
      </c>
      <c r="CW6" s="20" t="str">
        <f>IF(CW7="","",IF(CW7="-","【-】","【"&amp;SUBSTITUTE(TEXT(CW7,"#,##0.00"),"-","△")&amp;"】"))</f>
        <v>【42.57】</v>
      </c>
      <c r="CX6" s="21" t="str">
        <f>IF(CX7="",NA(),CX7)</f>
        <v>-</v>
      </c>
      <c r="CY6" s="21" t="str">
        <f t="shared" ref="CY6:DG6" si="11">IF(CY7="",NA(),CY7)</f>
        <v>-</v>
      </c>
      <c r="CZ6" s="21">
        <f t="shared" si="11"/>
        <v>75.14</v>
      </c>
      <c r="DA6" s="21">
        <f t="shared" si="11"/>
        <v>77.489999999999995</v>
      </c>
      <c r="DB6" s="21">
        <f t="shared" si="11"/>
        <v>79.19</v>
      </c>
      <c r="DC6" s="21" t="str">
        <f t="shared" si="11"/>
        <v>-</v>
      </c>
      <c r="DD6" s="21" t="str">
        <f t="shared" si="11"/>
        <v>-</v>
      </c>
      <c r="DE6" s="21">
        <f t="shared" si="11"/>
        <v>87.96</v>
      </c>
      <c r="DF6" s="21">
        <f t="shared" si="11"/>
        <v>87.65</v>
      </c>
      <c r="DG6" s="21">
        <f t="shared" si="11"/>
        <v>88.15</v>
      </c>
      <c r="DH6" s="20" t="str">
        <f>IF(DH7="","",IF(DH7="-","【-】","【"&amp;SUBSTITUTE(TEXT(DH7,"#,##0.00"),"-","△")&amp;"】"))</f>
        <v>【85.24】</v>
      </c>
      <c r="DI6" s="21" t="str">
        <f>IF(DI7="",NA(),DI7)</f>
        <v>-</v>
      </c>
      <c r="DJ6" s="21" t="str">
        <f t="shared" ref="DJ6:DR6" si="12">IF(DJ7="",NA(),DJ7)</f>
        <v>-</v>
      </c>
      <c r="DK6" s="21">
        <f t="shared" si="12"/>
        <v>2.98</v>
      </c>
      <c r="DL6" s="21">
        <f t="shared" si="12"/>
        <v>5.96</v>
      </c>
      <c r="DM6" s="21">
        <f t="shared" si="12"/>
        <v>8.94</v>
      </c>
      <c r="DN6" s="21" t="str">
        <f t="shared" si="12"/>
        <v>-</v>
      </c>
      <c r="DO6" s="21" t="str">
        <f t="shared" si="12"/>
        <v>-</v>
      </c>
      <c r="DP6" s="21">
        <f t="shared" si="12"/>
        <v>27.82</v>
      </c>
      <c r="DQ6" s="21">
        <f t="shared" si="12"/>
        <v>29.24</v>
      </c>
      <c r="DR6" s="21">
        <f t="shared" si="12"/>
        <v>31.73</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0.04</v>
      </c>
      <c r="EM6" s="21">
        <f t="shared" si="14"/>
        <v>0.06</v>
      </c>
      <c r="EN6" s="21">
        <f t="shared" si="14"/>
        <v>0.27</v>
      </c>
      <c r="EO6" s="20" t="str">
        <f>IF(EO7="","",IF(EO7="-","【-】","【"&amp;SUBSTITUTE(TEXT(EO7,"#,##0.00"),"-","△")&amp;"】"))</f>
        <v>【0.15】</v>
      </c>
    </row>
    <row r="7" spans="1:148" s="22" customFormat="1" x14ac:dyDescent="0.15">
      <c r="A7" s="14"/>
      <c r="B7" s="23">
        <v>2021</v>
      </c>
      <c r="C7" s="23">
        <v>82309</v>
      </c>
      <c r="D7" s="23">
        <v>46</v>
      </c>
      <c r="E7" s="23">
        <v>17</v>
      </c>
      <c r="F7" s="23">
        <v>4</v>
      </c>
      <c r="G7" s="23">
        <v>0</v>
      </c>
      <c r="H7" s="23" t="s">
        <v>96</v>
      </c>
      <c r="I7" s="23" t="s">
        <v>97</v>
      </c>
      <c r="J7" s="23" t="s">
        <v>98</v>
      </c>
      <c r="K7" s="23" t="s">
        <v>99</v>
      </c>
      <c r="L7" s="23" t="s">
        <v>100</v>
      </c>
      <c r="M7" s="23" t="s">
        <v>101</v>
      </c>
      <c r="N7" s="24" t="s">
        <v>102</v>
      </c>
      <c r="O7" s="24">
        <v>61.49</v>
      </c>
      <c r="P7" s="24">
        <v>12.19</v>
      </c>
      <c r="Q7" s="24">
        <v>79.430000000000007</v>
      </c>
      <c r="R7" s="24">
        <v>2530</v>
      </c>
      <c r="S7" s="24">
        <v>40737</v>
      </c>
      <c r="T7" s="24">
        <v>156.6</v>
      </c>
      <c r="U7" s="24">
        <v>260.13</v>
      </c>
      <c r="V7" s="24">
        <v>4950</v>
      </c>
      <c r="W7" s="24">
        <v>2.93</v>
      </c>
      <c r="X7" s="24">
        <v>1689.42</v>
      </c>
      <c r="Y7" s="24" t="s">
        <v>102</v>
      </c>
      <c r="Z7" s="24" t="s">
        <v>102</v>
      </c>
      <c r="AA7" s="24">
        <v>104.18</v>
      </c>
      <c r="AB7" s="24">
        <v>100.55</v>
      </c>
      <c r="AC7" s="24">
        <v>102.54</v>
      </c>
      <c r="AD7" s="24" t="s">
        <v>102</v>
      </c>
      <c r="AE7" s="24" t="s">
        <v>102</v>
      </c>
      <c r="AF7" s="24">
        <v>103.34</v>
      </c>
      <c r="AG7" s="24">
        <v>102.7</v>
      </c>
      <c r="AH7" s="24">
        <v>104.11</v>
      </c>
      <c r="AI7" s="24">
        <v>105.35</v>
      </c>
      <c r="AJ7" s="24" t="s">
        <v>102</v>
      </c>
      <c r="AK7" s="24" t="s">
        <v>102</v>
      </c>
      <c r="AL7" s="24">
        <v>0</v>
      </c>
      <c r="AM7" s="24">
        <v>0</v>
      </c>
      <c r="AN7" s="24">
        <v>0</v>
      </c>
      <c r="AO7" s="24" t="s">
        <v>102</v>
      </c>
      <c r="AP7" s="24" t="s">
        <v>102</v>
      </c>
      <c r="AQ7" s="24">
        <v>29.74</v>
      </c>
      <c r="AR7" s="24">
        <v>48.2</v>
      </c>
      <c r="AS7" s="24">
        <v>46.91</v>
      </c>
      <c r="AT7" s="24">
        <v>63.89</v>
      </c>
      <c r="AU7" s="24" t="s">
        <v>102</v>
      </c>
      <c r="AV7" s="24" t="s">
        <v>102</v>
      </c>
      <c r="AW7" s="24">
        <v>4.47</v>
      </c>
      <c r="AX7" s="24">
        <v>19.100000000000001</v>
      </c>
      <c r="AY7" s="24">
        <v>37.81</v>
      </c>
      <c r="AZ7" s="24" t="s">
        <v>102</v>
      </c>
      <c r="BA7" s="24" t="s">
        <v>102</v>
      </c>
      <c r="BB7" s="24">
        <v>53.44</v>
      </c>
      <c r="BC7" s="24">
        <v>46.85</v>
      </c>
      <c r="BD7" s="24">
        <v>44.35</v>
      </c>
      <c r="BE7" s="24">
        <v>44.07</v>
      </c>
      <c r="BF7" s="24" t="s">
        <v>102</v>
      </c>
      <c r="BG7" s="24" t="s">
        <v>102</v>
      </c>
      <c r="BH7" s="24">
        <v>0</v>
      </c>
      <c r="BI7" s="24">
        <v>0</v>
      </c>
      <c r="BJ7" s="24">
        <v>0</v>
      </c>
      <c r="BK7" s="24" t="s">
        <v>102</v>
      </c>
      <c r="BL7" s="24" t="s">
        <v>102</v>
      </c>
      <c r="BM7" s="24">
        <v>1267.3900000000001</v>
      </c>
      <c r="BN7" s="24">
        <v>1268.6300000000001</v>
      </c>
      <c r="BO7" s="24">
        <v>1283.69</v>
      </c>
      <c r="BP7" s="24">
        <v>1201.79</v>
      </c>
      <c r="BQ7" s="24" t="s">
        <v>102</v>
      </c>
      <c r="BR7" s="24" t="s">
        <v>102</v>
      </c>
      <c r="BS7" s="24">
        <v>84.81</v>
      </c>
      <c r="BT7" s="24">
        <v>79.2</v>
      </c>
      <c r="BU7" s="24">
        <v>75.97</v>
      </c>
      <c r="BV7" s="24" t="s">
        <v>102</v>
      </c>
      <c r="BW7" s="24" t="s">
        <v>102</v>
      </c>
      <c r="BX7" s="24">
        <v>84.3</v>
      </c>
      <c r="BY7" s="24">
        <v>82.88</v>
      </c>
      <c r="BZ7" s="24">
        <v>82.53</v>
      </c>
      <c r="CA7" s="24">
        <v>75.31</v>
      </c>
      <c r="CB7" s="24" t="s">
        <v>102</v>
      </c>
      <c r="CC7" s="24" t="s">
        <v>102</v>
      </c>
      <c r="CD7" s="24">
        <v>150</v>
      </c>
      <c r="CE7" s="24">
        <v>161.43</v>
      </c>
      <c r="CF7" s="24">
        <v>168.04</v>
      </c>
      <c r="CG7" s="24" t="s">
        <v>102</v>
      </c>
      <c r="CH7" s="24" t="s">
        <v>102</v>
      </c>
      <c r="CI7" s="24">
        <v>185.47</v>
      </c>
      <c r="CJ7" s="24">
        <v>187.76</v>
      </c>
      <c r="CK7" s="24">
        <v>190.48</v>
      </c>
      <c r="CL7" s="24">
        <v>216.39</v>
      </c>
      <c r="CM7" s="24" t="s">
        <v>102</v>
      </c>
      <c r="CN7" s="24" t="s">
        <v>102</v>
      </c>
      <c r="CO7" s="24">
        <v>45.79</v>
      </c>
      <c r="CP7" s="24">
        <v>45.79</v>
      </c>
      <c r="CQ7" s="24">
        <v>45.79</v>
      </c>
      <c r="CR7" s="24" t="s">
        <v>102</v>
      </c>
      <c r="CS7" s="24" t="s">
        <v>102</v>
      </c>
      <c r="CT7" s="24">
        <v>45.68</v>
      </c>
      <c r="CU7" s="24">
        <v>45.87</v>
      </c>
      <c r="CV7" s="24">
        <v>44.24</v>
      </c>
      <c r="CW7" s="24">
        <v>42.57</v>
      </c>
      <c r="CX7" s="24" t="s">
        <v>102</v>
      </c>
      <c r="CY7" s="24" t="s">
        <v>102</v>
      </c>
      <c r="CZ7" s="24">
        <v>75.14</v>
      </c>
      <c r="DA7" s="24">
        <v>77.489999999999995</v>
      </c>
      <c r="DB7" s="24">
        <v>79.19</v>
      </c>
      <c r="DC7" s="24" t="s">
        <v>102</v>
      </c>
      <c r="DD7" s="24" t="s">
        <v>102</v>
      </c>
      <c r="DE7" s="24">
        <v>87.96</v>
      </c>
      <c r="DF7" s="24">
        <v>87.65</v>
      </c>
      <c r="DG7" s="24">
        <v>88.15</v>
      </c>
      <c r="DH7" s="24">
        <v>85.24</v>
      </c>
      <c r="DI7" s="24" t="s">
        <v>102</v>
      </c>
      <c r="DJ7" s="24" t="s">
        <v>102</v>
      </c>
      <c r="DK7" s="24">
        <v>2.98</v>
      </c>
      <c r="DL7" s="24">
        <v>5.96</v>
      </c>
      <c r="DM7" s="24">
        <v>8.94</v>
      </c>
      <c r="DN7" s="24" t="s">
        <v>102</v>
      </c>
      <c r="DO7" s="24" t="s">
        <v>102</v>
      </c>
      <c r="DP7" s="24">
        <v>27.82</v>
      </c>
      <c r="DQ7" s="24">
        <v>29.24</v>
      </c>
      <c r="DR7" s="24">
        <v>31.73</v>
      </c>
      <c r="DS7" s="24">
        <v>25.87</v>
      </c>
      <c r="DT7" s="24" t="s">
        <v>102</v>
      </c>
      <c r="DU7" s="24" t="s">
        <v>102</v>
      </c>
      <c r="DV7" s="24">
        <v>0</v>
      </c>
      <c r="DW7" s="24">
        <v>0</v>
      </c>
      <c r="DX7" s="24">
        <v>0</v>
      </c>
      <c r="DY7" s="24" t="s">
        <v>102</v>
      </c>
      <c r="DZ7" s="24" t="s">
        <v>102</v>
      </c>
      <c r="EA7" s="24">
        <v>0</v>
      </c>
      <c r="EB7" s="24">
        <v>0</v>
      </c>
      <c r="EC7" s="24">
        <v>0</v>
      </c>
      <c r="ED7" s="24">
        <v>0.01</v>
      </c>
      <c r="EE7" s="24" t="s">
        <v>102</v>
      </c>
      <c r="EF7" s="24" t="s">
        <v>102</v>
      </c>
      <c r="EG7" s="24">
        <v>0</v>
      </c>
      <c r="EH7" s="24">
        <v>0</v>
      </c>
      <c r="EI7" s="24">
        <v>0</v>
      </c>
      <c r="EJ7" s="24" t="s">
        <v>102</v>
      </c>
      <c r="EK7" s="24" t="s">
        <v>102</v>
      </c>
      <c r="EL7" s="24">
        <v>0.04</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2022-12-01T01:26:36Z</dcterms:created>
  <dcterms:modified xsi:type="dcterms:W3CDTF">2023-02-07T02:20:01Z</dcterms:modified>
  <cp:category/>
</cp:coreProperties>
</file>